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Communication\Publications\Economic Stats for Website\"/>
    </mc:Choice>
  </mc:AlternateContent>
  <bookViews>
    <workbookView xWindow="0" yWindow="0" windowWidth="14630" windowHeight="6180" tabRatio="410"/>
  </bookViews>
  <sheets>
    <sheet name="OET data" sheetId="4" r:id="rId1"/>
    <sheet name="BPM4-Qtly Table" sheetId="3" state="hidden" r:id="rId2"/>
  </sheets>
  <definedNames>
    <definedName name="_xlnm.Print_Area" localSheetId="1">'BPM4-Qtly Table'!$B$1:$L$77</definedName>
    <definedName name="_xlnm.Print_Area" localSheetId="0">'OET data'!$A$1:$L$253</definedName>
  </definedNames>
  <calcPr calcId="162913"/>
</workbook>
</file>

<file path=xl/calcChain.xml><?xml version="1.0" encoding="utf-8"?>
<calcChain xmlns="http://schemas.openxmlformats.org/spreadsheetml/2006/main">
  <c r="R236" i="4" l="1"/>
  <c r="R235" i="4" l="1"/>
  <c r="R234" i="4" l="1"/>
  <c r="R231" i="4" l="1"/>
  <c r="R230" i="4" l="1"/>
  <c r="R229" i="4" l="1"/>
  <c r="R228" i="4" l="1"/>
  <c r="R227" i="4" l="1"/>
  <c r="R226" i="4" l="1"/>
  <c r="R225" i="4" l="1"/>
  <c r="R31" i="4" l="1"/>
  <c r="R32" i="4"/>
  <c r="R34" i="4"/>
  <c r="R44" i="4"/>
  <c r="R47" i="4"/>
  <c r="R38" i="4"/>
  <c r="R62" i="4"/>
  <c r="R52" i="4"/>
  <c r="R66" i="4"/>
  <c r="R85" i="4"/>
  <c r="R224" i="4"/>
  <c r="R21" i="4"/>
  <c r="R40" i="4" l="1"/>
  <c r="R26" i="4"/>
  <c r="R27" i="4"/>
  <c r="R41" i="4"/>
  <c r="R75" i="4"/>
  <c r="R60" i="4"/>
  <c r="R42" i="4"/>
  <c r="R29" i="4"/>
  <c r="R74" i="4"/>
  <c r="R59" i="4"/>
  <c r="R80" i="4"/>
  <c r="R54" i="4"/>
  <c r="R72" i="4"/>
  <c r="R57" i="4"/>
  <c r="R136" i="4"/>
  <c r="R108" i="4"/>
  <c r="R81" i="4"/>
  <c r="R76" i="4"/>
  <c r="R61" i="4"/>
  <c r="R122" i="4"/>
  <c r="R68" i="4"/>
  <c r="R33" i="4"/>
  <c r="R161" i="4"/>
  <c r="R157" i="4"/>
  <c r="R153" i="4"/>
  <c r="R147" i="4"/>
  <c r="R150" i="4"/>
  <c r="R143" i="4"/>
  <c r="R139" i="4"/>
  <c r="R133" i="4"/>
  <c r="R129" i="4"/>
  <c r="R125" i="4"/>
  <c r="R119" i="4"/>
  <c r="R115" i="4"/>
  <c r="R111" i="4"/>
  <c r="R105" i="4"/>
  <c r="R101" i="4"/>
  <c r="R67" i="4"/>
  <c r="R35" i="4"/>
  <c r="R39" i="4"/>
  <c r="R158" i="4"/>
  <c r="R154" i="4"/>
  <c r="R144" i="4"/>
  <c r="R140" i="4"/>
  <c r="R130" i="4"/>
  <c r="R126" i="4"/>
  <c r="R116" i="4"/>
  <c r="R112" i="4"/>
  <c r="R102" i="4"/>
  <c r="R98" i="4"/>
  <c r="R82" i="4"/>
  <c r="R69" i="4"/>
  <c r="R77" i="4"/>
  <c r="R159" i="4"/>
  <c r="R155" i="4"/>
  <c r="R151" i="4"/>
  <c r="R145" i="4"/>
  <c r="R141" i="4"/>
  <c r="R137" i="4"/>
  <c r="R131" i="4"/>
  <c r="R127" i="4"/>
  <c r="R123" i="4"/>
  <c r="R117" i="4"/>
  <c r="R113" i="4"/>
  <c r="R109" i="4"/>
  <c r="R103" i="4"/>
  <c r="R99" i="4"/>
  <c r="R84" i="4"/>
  <c r="R71" i="4"/>
  <c r="R56" i="4"/>
  <c r="R46" i="4"/>
  <c r="R53" i="4"/>
  <c r="R43" i="4"/>
  <c r="R28" i="4"/>
  <c r="R160" i="4"/>
  <c r="R156" i="4"/>
  <c r="R152" i="4"/>
  <c r="R146" i="4"/>
  <c r="R142" i="4"/>
  <c r="R138" i="4"/>
  <c r="R132" i="4"/>
  <c r="R128" i="4"/>
  <c r="R124" i="4"/>
  <c r="R118" i="4"/>
  <c r="R114" i="4"/>
  <c r="R110" i="4"/>
  <c r="R104" i="4"/>
  <c r="R100" i="4"/>
  <c r="R73" i="4"/>
  <c r="R58" i="4"/>
  <c r="R48" i="4"/>
  <c r="R49" i="4"/>
  <c r="R25" i="4"/>
  <c r="R83" i="4"/>
  <c r="R70" i="4"/>
  <c r="R63" i="4"/>
  <c r="R55" i="4"/>
  <c r="R45" i="4"/>
  <c r="R30" i="4"/>
  <c r="R207" i="4"/>
  <c r="R167" i="4"/>
  <c r="R212" i="4"/>
  <c r="R184" i="4"/>
  <c r="R179" i="4"/>
  <c r="R164" i="4"/>
  <c r="R213" i="4"/>
  <c r="R178" i="4"/>
  <c r="R210" i="4"/>
  <c r="R182" i="4"/>
  <c r="R172" i="4"/>
  <c r="R186" i="4"/>
  <c r="R215" i="4"/>
  <c r="R169" i="4"/>
  <c r="R211" i="4"/>
  <c r="R183" i="4"/>
  <c r="R173" i="4"/>
  <c r="R165" i="4"/>
  <c r="R214" i="4"/>
  <c r="R174" i="4"/>
  <c r="R166" i="4"/>
  <c r="R168" i="4"/>
  <c r="R185" i="4"/>
  <c r="R187" i="4"/>
  <c r="R216" i="4"/>
  <c r="R208" i="4"/>
  <c r="R188" i="4"/>
  <c r="R180" i="4"/>
  <c r="R170" i="4"/>
  <c r="R175" i="4"/>
  <c r="R217" i="4"/>
  <c r="R209" i="4"/>
  <c r="R189" i="4"/>
  <c r="R181" i="4"/>
  <c r="R171" i="4"/>
  <c r="R221" i="4"/>
  <c r="R220" i="4"/>
  <c r="R222" i="4"/>
  <c r="R223" i="4"/>
  <c r="R9" i="4" l="1"/>
  <c r="R16" i="4"/>
  <c r="R8" i="4"/>
  <c r="R10" i="4"/>
  <c r="R14" i="4"/>
  <c r="R13" i="4"/>
  <c r="R15" i="4"/>
  <c r="R17" i="4"/>
  <c r="R18" i="4"/>
  <c r="R20" i="4" l="1"/>
  <c r="R206" i="4" l="1"/>
  <c r="R202" i="4"/>
  <c r="R203" i="4" l="1"/>
  <c r="R19" i="4"/>
  <c r="R199" i="4" l="1"/>
  <c r="R200" i="4"/>
  <c r="R201" i="4"/>
  <c r="R198" i="4" l="1"/>
  <c r="R197" i="4" l="1"/>
  <c r="R196" i="4" l="1"/>
  <c r="R195" i="4" l="1"/>
  <c r="R194" i="4" l="1"/>
  <c r="R192" i="4"/>
  <c r="R193" i="4" l="1"/>
  <c r="J68" i="3" l="1"/>
  <c r="E68" i="3"/>
  <c r="F27" i="3"/>
  <c r="W27" i="3"/>
  <c r="X27" i="3"/>
  <c r="Y27" i="3"/>
  <c r="P68" i="3"/>
  <c r="U68" i="3"/>
  <c r="P69" i="3"/>
  <c r="U69" i="3"/>
  <c r="P70" i="3"/>
  <c r="U70" i="3"/>
  <c r="P71" i="3"/>
  <c r="U71" i="3"/>
  <c r="S27" i="3"/>
  <c r="T27" i="3"/>
  <c r="R27" i="3"/>
  <c r="E69" i="3"/>
  <c r="E70" i="3"/>
  <c r="E71" i="3"/>
  <c r="G27" i="3"/>
  <c r="H27" i="3"/>
  <c r="I27" i="3"/>
  <c r="J69" i="3"/>
  <c r="J70" i="3"/>
  <c r="J71" i="3"/>
  <c r="N27" i="3"/>
  <c r="O27" i="3"/>
  <c r="D27" i="3"/>
  <c r="C26" i="3"/>
  <c r="C27" i="3"/>
  <c r="P16" i="3"/>
  <c r="U16" i="3"/>
  <c r="J55" i="3"/>
  <c r="E55" i="3"/>
  <c r="J56" i="3"/>
  <c r="E56" i="3"/>
  <c r="J57" i="3"/>
  <c r="E57" i="3"/>
  <c r="J58" i="3"/>
  <c r="E58" i="3"/>
  <c r="H23" i="3"/>
  <c r="H22" i="3"/>
  <c r="G22" i="3"/>
  <c r="I22" i="3"/>
  <c r="J64" i="3"/>
  <c r="J63" i="3"/>
  <c r="J62" i="3"/>
  <c r="J61" i="3"/>
  <c r="J31" i="3"/>
  <c r="P64" i="3"/>
  <c r="P63" i="3"/>
  <c r="P62" i="3"/>
  <c r="V62" i="3" s="1"/>
  <c r="P61" i="3"/>
  <c r="P58" i="3"/>
  <c r="P57" i="3"/>
  <c r="P56" i="3"/>
  <c r="P55" i="3"/>
  <c r="N26" i="3"/>
  <c r="O26" i="3"/>
  <c r="N24" i="3"/>
  <c r="O24" i="3"/>
  <c r="N25" i="3"/>
  <c r="O25" i="3"/>
  <c r="N23" i="3"/>
  <c r="O23" i="3"/>
  <c r="O22" i="3"/>
  <c r="P22" i="3" s="1"/>
  <c r="O21" i="3"/>
  <c r="P21" i="3" s="1"/>
  <c r="P20" i="3"/>
  <c r="P19" i="3"/>
  <c r="P18" i="3"/>
  <c r="P17" i="3"/>
  <c r="U64" i="3"/>
  <c r="U63" i="3"/>
  <c r="U62" i="3"/>
  <c r="U61" i="3"/>
  <c r="U58" i="3"/>
  <c r="U57" i="3"/>
  <c r="U56" i="3"/>
  <c r="U55" i="3"/>
  <c r="T26" i="3"/>
  <c r="S26" i="3"/>
  <c r="R26" i="3"/>
  <c r="T24" i="3"/>
  <c r="S24" i="3"/>
  <c r="R24" i="3"/>
  <c r="T23" i="3"/>
  <c r="S23" i="3"/>
  <c r="R23" i="3"/>
  <c r="T22" i="3"/>
  <c r="R22" i="3"/>
  <c r="T21" i="3"/>
  <c r="R21" i="3"/>
  <c r="U21" i="3" s="1"/>
  <c r="U20" i="3"/>
  <c r="U19" i="3"/>
  <c r="U18" i="3"/>
  <c r="V18" i="3" s="1"/>
  <c r="X18" i="3" s="1"/>
  <c r="Y18" i="3" s="1"/>
  <c r="U17" i="3"/>
  <c r="G21" i="3"/>
  <c r="H21" i="3"/>
  <c r="J20" i="3"/>
  <c r="J19" i="3"/>
  <c r="J18" i="3"/>
  <c r="J17" i="3"/>
  <c r="J16" i="3"/>
  <c r="W24" i="3"/>
  <c r="J52" i="3"/>
  <c r="E52" i="3"/>
  <c r="J49" i="3"/>
  <c r="E49" i="3"/>
  <c r="F24" i="3"/>
  <c r="D24" i="3"/>
  <c r="E50" i="3"/>
  <c r="E51" i="3"/>
  <c r="G24" i="3"/>
  <c r="H24" i="3"/>
  <c r="I24" i="3"/>
  <c r="J50" i="3"/>
  <c r="J51" i="3"/>
  <c r="P49" i="3"/>
  <c r="P50" i="3"/>
  <c r="P51" i="3"/>
  <c r="P52" i="3"/>
  <c r="U49" i="3"/>
  <c r="U50" i="3"/>
  <c r="U51" i="3"/>
  <c r="V51" i="3" s="1"/>
  <c r="U52" i="3"/>
  <c r="X24" i="3"/>
  <c r="Y49" i="3"/>
  <c r="Y50" i="3"/>
  <c r="Y51" i="3"/>
  <c r="Y52" i="3"/>
  <c r="C24" i="3"/>
  <c r="D26" i="3"/>
  <c r="E61" i="3"/>
  <c r="E62" i="3"/>
  <c r="E63" i="3"/>
  <c r="E64" i="3"/>
  <c r="F26" i="3"/>
  <c r="G26" i="3"/>
  <c r="H26" i="3"/>
  <c r="I26" i="3"/>
  <c r="W26" i="3"/>
  <c r="X26" i="3"/>
  <c r="Y26" i="3"/>
  <c r="Y57" i="3"/>
  <c r="Y56" i="3"/>
  <c r="Y55" i="3"/>
  <c r="K47" i="3"/>
  <c r="P46" i="3"/>
  <c r="U46" i="3"/>
  <c r="J46" i="3"/>
  <c r="E46" i="3"/>
  <c r="P45" i="3"/>
  <c r="U45" i="3"/>
  <c r="J45" i="3"/>
  <c r="E45" i="3"/>
  <c r="P44" i="3"/>
  <c r="U44" i="3"/>
  <c r="J44" i="3"/>
  <c r="E44" i="3"/>
  <c r="P43" i="3"/>
  <c r="U43" i="3"/>
  <c r="L43" i="3"/>
  <c r="J43" i="3"/>
  <c r="K42" i="3"/>
  <c r="K41" i="3"/>
  <c r="J40" i="3"/>
  <c r="E40" i="3"/>
  <c r="K40" i="3" s="1"/>
  <c r="X40" i="3" s="1"/>
  <c r="Y40" i="3" s="1"/>
  <c r="U40" i="3"/>
  <c r="P40" i="3"/>
  <c r="P39" i="3"/>
  <c r="U39" i="3"/>
  <c r="J39" i="3"/>
  <c r="E39" i="3"/>
  <c r="P38" i="3"/>
  <c r="U38" i="3"/>
  <c r="J38" i="3"/>
  <c r="E38" i="3"/>
  <c r="P37" i="3"/>
  <c r="U37" i="3"/>
  <c r="J37" i="3"/>
  <c r="E37" i="3"/>
  <c r="P34" i="3"/>
  <c r="U34" i="3"/>
  <c r="J34" i="3"/>
  <c r="E34" i="3"/>
  <c r="P33" i="3"/>
  <c r="U33" i="3"/>
  <c r="J33" i="3"/>
  <c r="E33" i="3"/>
  <c r="P32" i="3"/>
  <c r="U32" i="3"/>
  <c r="J32" i="3"/>
  <c r="E32" i="3"/>
  <c r="P31" i="3"/>
  <c r="U31" i="3"/>
  <c r="L31" i="3"/>
  <c r="E31" i="3"/>
  <c r="U30" i="3"/>
  <c r="P30" i="3"/>
  <c r="J30" i="3"/>
  <c r="E30" i="3"/>
  <c r="X25" i="3"/>
  <c r="W25" i="3"/>
  <c r="T25" i="3"/>
  <c r="S25" i="3"/>
  <c r="R25" i="3"/>
  <c r="Q25" i="3"/>
  <c r="M25" i="3"/>
  <c r="I25" i="3"/>
  <c r="H25" i="3"/>
  <c r="G25" i="3"/>
  <c r="F25" i="3"/>
  <c r="C25" i="3"/>
  <c r="D25" i="3"/>
  <c r="W23" i="3"/>
  <c r="I23" i="3"/>
  <c r="G23" i="3"/>
  <c r="C23" i="3"/>
  <c r="Y22" i="3"/>
  <c r="W22" i="3"/>
  <c r="C22" i="3"/>
  <c r="E22" i="3" s="1"/>
  <c r="C21" i="3"/>
  <c r="E21" i="3" s="1"/>
  <c r="E20" i="3"/>
  <c r="L19" i="3"/>
  <c r="E19" i="3"/>
  <c r="L18" i="3"/>
  <c r="E18" i="3"/>
  <c r="L17" i="3"/>
  <c r="E17" i="3"/>
  <c r="L16" i="3"/>
  <c r="E16" i="3"/>
  <c r="J15" i="3"/>
  <c r="E15" i="3"/>
  <c r="P15" i="3"/>
  <c r="U15" i="3"/>
  <c r="J14" i="3"/>
  <c r="E14" i="3"/>
  <c r="P14" i="3"/>
  <c r="U14" i="3"/>
  <c r="J13" i="3"/>
  <c r="E13" i="3"/>
  <c r="P13" i="3"/>
  <c r="U13" i="3"/>
  <c r="J12" i="3"/>
  <c r="E12" i="3"/>
  <c r="P12" i="3"/>
  <c r="U12" i="3"/>
  <c r="K49" i="3"/>
  <c r="L49" i="3" s="1"/>
  <c r="V63" i="3" l="1"/>
  <c r="P23" i="3"/>
  <c r="K71" i="3"/>
  <c r="L71" i="3" s="1"/>
  <c r="K68" i="3"/>
  <c r="L68" i="3" s="1"/>
  <c r="V61" i="3"/>
  <c r="V71" i="3"/>
  <c r="V58" i="3"/>
  <c r="K46" i="3"/>
  <c r="L46" i="3" s="1"/>
  <c r="V56" i="3"/>
  <c r="U25" i="3"/>
  <c r="K63" i="3"/>
  <c r="L63" i="3" s="1"/>
  <c r="K51" i="3"/>
  <c r="L51" i="3" s="1"/>
  <c r="K52" i="3"/>
  <c r="L52" i="3" s="1"/>
  <c r="V19" i="3"/>
  <c r="X19" i="3" s="1"/>
  <c r="Y19" i="3" s="1"/>
  <c r="V52" i="3"/>
  <c r="K57" i="3"/>
  <c r="L57" i="3" s="1"/>
  <c r="V17" i="3"/>
  <c r="X17" i="3" s="1"/>
  <c r="Y17" i="3" s="1"/>
  <c r="V64" i="3"/>
  <c r="V26" i="3" s="1"/>
  <c r="K56" i="3"/>
  <c r="E27" i="3"/>
  <c r="K64" i="3"/>
  <c r="U24" i="3"/>
  <c r="V20" i="3"/>
  <c r="X20" i="3" s="1"/>
  <c r="Y20" i="3" s="1"/>
  <c r="K61" i="3"/>
  <c r="L61" i="3" s="1"/>
  <c r="J25" i="3"/>
  <c r="K33" i="3"/>
  <c r="L33" i="3" s="1"/>
  <c r="K34" i="3"/>
  <c r="L34" i="3" s="1"/>
  <c r="K39" i="3"/>
  <c r="L39" i="3" s="1"/>
  <c r="V45" i="3"/>
  <c r="V46" i="3"/>
  <c r="Y25" i="3"/>
  <c r="J23" i="3"/>
  <c r="K13" i="3"/>
  <c r="L13" i="3" s="1"/>
  <c r="V33" i="3"/>
  <c r="X33" i="3" s="1"/>
  <c r="Y33" i="3" s="1"/>
  <c r="V37" i="3"/>
  <c r="V39" i="3"/>
  <c r="E26" i="3"/>
  <c r="E24" i="3"/>
  <c r="V55" i="3"/>
  <c r="V57" i="3"/>
  <c r="K62" i="3"/>
  <c r="L62" i="3" s="1"/>
  <c r="K58" i="3"/>
  <c r="L58" i="3" s="1"/>
  <c r="K69" i="3"/>
  <c r="L69" i="3" s="1"/>
  <c r="V69" i="3"/>
  <c r="J27" i="3"/>
  <c r="V15" i="3"/>
  <c r="K38" i="3"/>
  <c r="L38" i="3" s="1"/>
  <c r="K55" i="3"/>
  <c r="L55" i="3" s="1"/>
  <c r="J26" i="3"/>
  <c r="P25" i="3"/>
  <c r="V32" i="3"/>
  <c r="V34" i="3"/>
  <c r="X34" i="3" s="1"/>
  <c r="Y34" i="3" s="1"/>
  <c r="V38" i="3"/>
  <c r="K50" i="3"/>
  <c r="L50" i="3" s="1"/>
  <c r="V14" i="3"/>
  <c r="V50" i="3"/>
  <c r="P26" i="3"/>
  <c r="V49" i="3"/>
  <c r="J21" i="3"/>
  <c r="U22" i="3"/>
  <c r="V22" i="3" s="1"/>
  <c r="K15" i="3"/>
  <c r="E25" i="3"/>
  <c r="K30" i="3"/>
  <c r="V43" i="3"/>
  <c r="X43" i="3" s="1"/>
  <c r="Y43" i="3" s="1"/>
  <c r="U27" i="3"/>
  <c r="J22" i="3"/>
  <c r="P27" i="3"/>
  <c r="L40" i="3"/>
  <c r="K37" i="3"/>
  <c r="L37" i="3" s="1"/>
  <c r="V44" i="3"/>
  <c r="U23" i="3"/>
  <c r="V23" i="3" s="1"/>
  <c r="K70" i="3"/>
  <c r="L70" i="3" s="1"/>
  <c r="V13" i="3"/>
  <c r="J24" i="3"/>
  <c r="V16" i="3"/>
  <c r="X16" i="3" s="1"/>
  <c r="Y16" i="3" s="1"/>
  <c r="L64" i="3"/>
  <c r="K12" i="3"/>
  <c r="L12" i="3" s="1"/>
  <c r="V31" i="3"/>
  <c r="X31" i="3" s="1"/>
  <c r="Y31" i="3" s="1"/>
  <c r="K44" i="3"/>
  <c r="K45" i="3"/>
  <c r="L45" i="3" s="1"/>
  <c r="Y24" i="3"/>
  <c r="V12" i="3"/>
  <c r="K14" i="3"/>
  <c r="K32" i="3"/>
  <c r="U26" i="3"/>
  <c r="P24" i="3"/>
  <c r="V70" i="3"/>
  <c r="V68" i="3"/>
  <c r="V21" i="3"/>
  <c r="X21" i="3" s="1"/>
  <c r="Y21" i="3" s="1"/>
  <c r="L15" i="3"/>
  <c r="L56" i="3"/>
  <c r="L44" i="3"/>
  <c r="X44" i="3" l="1"/>
  <c r="Y44" i="3" s="1"/>
  <c r="V24" i="3"/>
  <c r="X46" i="3"/>
  <c r="Y46" i="3" s="1"/>
  <c r="V27" i="3"/>
  <c r="X45" i="3"/>
  <c r="Y45" i="3" s="1"/>
  <c r="X12" i="3"/>
  <c r="Y12" i="3" s="1"/>
  <c r="L25" i="3"/>
  <c r="X32" i="3"/>
  <c r="Y32" i="3" s="1"/>
  <c r="X13" i="3"/>
  <c r="Y13" i="3" s="1"/>
  <c r="X15" i="3"/>
  <c r="Y15" i="3" s="1"/>
  <c r="L24" i="3"/>
  <c r="X39" i="3"/>
  <c r="Y39" i="3" s="1"/>
  <c r="K26" i="3"/>
  <c r="L26" i="3"/>
  <c r="L27" i="3"/>
  <c r="X37" i="3"/>
  <c r="Y37" i="3" s="1"/>
  <c r="V25" i="3"/>
  <c r="X38" i="3"/>
  <c r="Y38" i="3" s="1"/>
  <c r="K25" i="3"/>
  <c r="K24" i="3"/>
  <c r="K27" i="3"/>
  <c r="X14" i="3"/>
  <c r="Y14" i="3" s="1"/>
  <c r="L32" i="3"/>
  <c r="L21" i="3" s="1"/>
  <c r="L14" i="3"/>
  <c r="L23" i="3"/>
  <c r="L22" i="3"/>
  <c r="X23" i="3" l="1"/>
  <c r="Y23" i="3" s="1"/>
  <c r="R96" i="4" l="1"/>
  <c r="R90" i="4"/>
  <c r="R97" i="4"/>
  <c r="R89" i="4"/>
  <c r="R91" i="4"/>
  <c r="R95" i="4"/>
  <c r="R88" i="4"/>
  <c r="R87" i="4"/>
  <c r="R11" i="4" l="1"/>
  <c r="R86" i="4"/>
  <c r="R94" i="4"/>
  <c r="R12" i="4"/>
</calcChain>
</file>

<file path=xl/sharedStrings.xml><?xml version="1.0" encoding="utf-8"?>
<sst xmlns="http://schemas.openxmlformats.org/spreadsheetml/2006/main" count="142" uniqueCount="86">
  <si>
    <t>Exports</t>
  </si>
  <si>
    <t>Imports</t>
  </si>
  <si>
    <t xml:space="preserve">Official </t>
  </si>
  <si>
    <t>Investment</t>
  </si>
  <si>
    <t>BALANCE</t>
  </si>
  <si>
    <t>OF PAYMENTS (ACCRUAL BASIS)</t>
  </si>
  <si>
    <t>($ million)</t>
  </si>
  <si>
    <t>Period</t>
  </si>
  <si>
    <t xml:space="preserve">Current Account </t>
  </si>
  <si>
    <t xml:space="preserve">Capital Account </t>
  </si>
  <si>
    <t>Balance</t>
  </si>
  <si>
    <t xml:space="preserve">   Services</t>
  </si>
  <si>
    <t>Private</t>
  </si>
  <si>
    <t>Net Income</t>
  </si>
  <si>
    <t xml:space="preserve">     Current</t>
  </si>
  <si>
    <t xml:space="preserve">      Current</t>
  </si>
  <si>
    <t xml:space="preserve">                           Official</t>
  </si>
  <si>
    <t xml:space="preserve">    Capital</t>
  </si>
  <si>
    <t>Balancing</t>
  </si>
  <si>
    <t xml:space="preserve">  Overall</t>
  </si>
  <si>
    <t>Net</t>
  </si>
  <si>
    <t xml:space="preserve">   Net</t>
  </si>
  <si>
    <t>Income Net</t>
  </si>
  <si>
    <t>Transfers</t>
  </si>
  <si>
    <t>and Transfers</t>
  </si>
  <si>
    <t xml:space="preserve">     Account</t>
  </si>
  <si>
    <t xml:space="preserve">      Account</t>
  </si>
  <si>
    <t>Government</t>
  </si>
  <si>
    <t xml:space="preserve">   Statutory</t>
  </si>
  <si>
    <t>Total</t>
  </si>
  <si>
    <t>Direct</t>
  </si>
  <si>
    <t xml:space="preserve">       Banks</t>
  </si>
  <si>
    <t xml:space="preserve">        Other</t>
  </si>
  <si>
    <t xml:space="preserve">        Total</t>
  </si>
  <si>
    <t xml:space="preserve">    Account</t>
  </si>
  <si>
    <t>Item</t>
  </si>
  <si>
    <t xml:space="preserve">  Balance</t>
  </si>
  <si>
    <t>Change in</t>
  </si>
  <si>
    <t>GDP</t>
  </si>
  <si>
    <t xml:space="preserve">     Balance</t>
  </si>
  <si>
    <t xml:space="preserve">     % of GDP</t>
  </si>
  <si>
    <t xml:space="preserve">   Bodies</t>
  </si>
  <si>
    <t xml:space="preserve">    Balance</t>
  </si>
  <si>
    <t>Reserves</t>
  </si>
  <si>
    <t>Market price</t>
  </si>
  <si>
    <t>Mar.</t>
  </si>
  <si>
    <t>Jun.</t>
  </si>
  <si>
    <t>Sep.</t>
  </si>
  <si>
    <t>Dec.</t>
  </si>
  <si>
    <t>Source:  Fiji Islands Bureau of Statistics</t>
  </si>
  <si>
    <t>Prepared By :</t>
  </si>
  <si>
    <t>D.Kumar /Checked by: A Gounder</t>
  </si>
  <si>
    <t>Date : 10/02/03</t>
  </si>
  <si>
    <t>Mar.(p)</t>
  </si>
  <si>
    <t xml:space="preserve"> Jun.(p)</t>
  </si>
  <si>
    <t>Jun.(p)</t>
  </si>
  <si>
    <t>Sep.(p)</t>
  </si>
  <si>
    <t>Dec.(r)</t>
  </si>
  <si>
    <t>2002(r)</t>
  </si>
  <si>
    <t xml:space="preserve">Note: </t>
  </si>
  <si>
    <t>Differences from previously published tables are due to revisions to the data.</t>
  </si>
  <si>
    <t>Table 42</t>
  </si>
  <si>
    <t>Dec.(p)</t>
  </si>
  <si>
    <t>2003(p)</t>
  </si>
  <si>
    <t xml:space="preserve">Capital and Financial Account </t>
  </si>
  <si>
    <t>Financial Account Balance</t>
  </si>
  <si>
    <t>Balance on Primary Income</t>
  </si>
  <si>
    <t>Current Account Balance</t>
  </si>
  <si>
    <t>Capital Account Balance</t>
  </si>
  <si>
    <t>Overseas Exchange Transactions</t>
  </si>
  <si>
    <t>Gross Official Foreign Reserves</t>
  </si>
  <si>
    <t>Months of imports</t>
  </si>
  <si>
    <t>During:</t>
  </si>
  <si>
    <t>Export Receipts</t>
  </si>
  <si>
    <t>Import Payments</t>
  </si>
  <si>
    <t>Net Service Receipts</t>
  </si>
  <si>
    <t>Trade Balance</t>
  </si>
  <si>
    <t>Travel Receipts</t>
  </si>
  <si>
    <t>Total OET Receipts</t>
  </si>
  <si>
    <t>Total OET Payments</t>
  </si>
  <si>
    <t>TOP Millons</t>
  </si>
  <si>
    <t>TOP Millions</t>
  </si>
  <si>
    <t>Official Transfers Receipts</t>
  </si>
  <si>
    <t>v-check</t>
  </si>
  <si>
    <t>Other items, net</t>
  </si>
  <si>
    <r>
      <t>Source</t>
    </r>
    <r>
      <rPr>
        <b/>
        <sz val="9"/>
        <rFont val="Times New Roman"/>
        <family val="1"/>
      </rPr>
      <t>:</t>
    </r>
    <r>
      <rPr>
        <sz val="9"/>
        <rFont val="Times New Roman"/>
        <family val="1"/>
      </rPr>
      <t xml:space="preserve">  Banking System, Foreign Exchange Dealers, NRBT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</si>
</sst>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.000"/>
    <numFmt numFmtId="166" formatCode="#,##0.0"/>
    <numFmt numFmtId="167" formatCode="mmm"/>
    <numFmt numFmtId="168" formatCode="0.0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10"/>
      <color indexed="8"/>
      <name val="Arial"/>
      <family val="2"/>
    </font>
    <font>
      <sz val="11"/>
      <name val="Times New Roman"/>
      <family val="1"/>
    </font>
    <font>
      <b/>
      <sz val="14"/>
      <name val="Times New Roman"/>
      <family val="1"/>
    </font>
    <font>
      <sz val="11"/>
      <color rgb="FFFF0000"/>
      <name val="Times New Roman"/>
      <family val="1"/>
    </font>
    <font>
      <sz val="9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9" fillId="0" borderId="0">
      <alignment vertical="top"/>
    </xf>
    <xf numFmtId="0" fontId="1" fillId="0" borderId="0"/>
  </cellStyleXfs>
  <cellXfs count="151">
    <xf numFmtId="0" fontId="0" fillId="0" borderId="0" xfId="0"/>
    <xf numFmtId="0" fontId="3" fillId="0" borderId="1" xfId="0" applyFont="1" applyFill="1" applyBorder="1" applyAlignment="1">
      <alignment horizontal="center"/>
    </xf>
    <xf numFmtId="0" fontId="5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5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Border="1" applyAlignme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0" fontId="8" fillId="0" borderId="0" xfId="0" applyFont="1" applyBorder="1"/>
    <xf numFmtId="166" fontId="5" fillId="0" borderId="0" xfId="0" applyNumberFormat="1" applyFont="1" applyBorder="1" applyAlignment="1">
      <alignment horizontal="right"/>
    </xf>
    <xf numFmtId="166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 applyBorder="1"/>
    <xf numFmtId="0" fontId="8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/>
    <xf numFmtId="0" fontId="5" fillId="0" borderId="3" xfId="0" applyFont="1" applyBorder="1"/>
    <xf numFmtId="166" fontId="5" fillId="0" borderId="3" xfId="0" applyNumberFormat="1" applyFont="1" applyBorder="1" applyAlignment="1">
      <alignment horizontal="right"/>
    </xf>
    <xf numFmtId="166" fontId="5" fillId="0" borderId="3" xfId="0" applyNumberFormat="1" applyFont="1" applyFill="1" applyBorder="1" applyAlignment="1">
      <alignment horizontal="right"/>
    </xf>
    <xf numFmtId="0" fontId="8" fillId="0" borderId="3" xfId="0" applyFont="1" applyBorder="1" applyAlignment="1">
      <alignment horizontal="center"/>
    </xf>
    <xf numFmtId="166" fontId="3" fillId="0" borderId="0" xfId="0" applyNumberFormat="1" applyFont="1" applyFill="1" applyBorder="1" applyAlignment="1">
      <alignment horizontal="right"/>
    </xf>
    <xf numFmtId="166" fontId="3" fillId="0" borderId="0" xfId="0" applyNumberFormat="1" applyFont="1" applyBorder="1" applyAlignment="1">
      <alignment horizontal="right"/>
    </xf>
    <xf numFmtId="166" fontId="5" fillId="0" borderId="0" xfId="0" applyNumberFormat="1" applyFont="1" applyBorder="1"/>
    <xf numFmtId="0" fontId="5" fillId="0" borderId="1" xfId="0" applyFont="1" applyFill="1" applyBorder="1" applyAlignment="1">
      <alignment horizontal="center"/>
    </xf>
    <xf numFmtId="166" fontId="5" fillId="0" borderId="1" xfId="0" applyNumberFormat="1" applyFont="1" applyBorder="1"/>
    <xf numFmtId="0" fontId="5" fillId="0" borderId="1" xfId="0" applyFont="1" applyBorder="1"/>
    <xf numFmtId="164" fontId="5" fillId="0" borderId="1" xfId="0" applyNumberFormat="1" applyFont="1" applyFill="1" applyBorder="1"/>
    <xf numFmtId="164" fontId="5" fillId="0" borderId="1" xfId="0" applyNumberFormat="1" applyFont="1" applyBorder="1"/>
    <xf numFmtId="166" fontId="5" fillId="0" borderId="1" xfId="0" applyNumberFormat="1" applyFont="1" applyFill="1" applyBorder="1" applyAlignment="1">
      <alignment horizontal="right"/>
    </xf>
    <xf numFmtId="166" fontId="5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166" fontId="3" fillId="0" borderId="0" xfId="0" applyNumberFormat="1" applyFont="1" applyFill="1" applyBorder="1"/>
    <xf numFmtId="166" fontId="3" fillId="0" borderId="0" xfId="0" applyNumberFormat="1" applyFont="1" applyBorder="1"/>
    <xf numFmtId="3" fontId="7" fillId="0" borderId="0" xfId="0" applyNumberFormat="1" applyFont="1" applyBorder="1" applyAlignment="1">
      <alignment horizontal="center"/>
    </xf>
    <xf numFmtId="166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/>
    <xf numFmtId="0" fontId="3" fillId="0" borderId="0" xfId="0" applyFont="1" applyBorder="1"/>
    <xf numFmtId="166" fontId="5" fillId="0" borderId="0" xfId="0" applyNumberFormat="1" applyFont="1" applyFill="1" applyBorder="1"/>
    <xf numFmtId="0" fontId="5" fillId="0" borderId="0" xfId="0" applyFont="1" applyBorder="1" applyAlignment="1">
      <alignment horizontal="left"/>
    </xf>
    <xf numFmtId="0" fontId="5" fillId="0" borderId="0" xfId="0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horizontal="center"/>
    </xf>
    <xf numFmtId="0" fontId="5" fillId="0" borderId="0" xfId="0" quotePrefix="1" applyFont="1" applyFill="1" applyBorder="1" applyAlignment="1">
      <alignment horizontal="center"/>
    </xf>
    <xf numFmtId="0" fontId="5" fillId="0" borderId="0" xfId="0" quotePrefix="1" applyFont="1" applyBorder="1" applyAlignment="1">
      <alignment horizontal="center"/>
    </xf>
    <xf numFmtId="164" fontId="5" fillId="0" borderId="0" xfId="0" applyNumberFormat="1" applyFont="1" applyBorder="1" applyAlignment="1">
      <alignment horizontal="right"/>
    </xf>
    <xf numFmtId="0" fontId="8" fillId="0" borderId="0" xfId="0" quotePrefix="1" applyFont="1" applyFill="1" applyBorder="1" applyAlignment="1">
      <alignment horizontal="center"/>
    </xf>
    <xf numFmtId="0" fontId="8" fillId="0" borderId="0" xfId="0" quotePrefix="1" applyFont="1" applyBorder="1" applyAlignment="1">
      <alignment horizontal="center"/>
    </xf>
    <xf numFmtId="166" fontId="5" fillId="0" borderId="0" xfId="0" applyNumberFormat="1" applyFont="1" applyBorder="1" applyAlignment="1">
      <alignment horizontal="left"/>
    </xf>
    <xf numFmtId="166" fontId="5" fillId="0" borderId="0" xfId="0" applyNumberFormat="1" applyFont="1" applyFill="1" applyBorder="1" applyAlignment="1">
      <alignment horizontal="left"/>
    </xf>
    <xf numFmtId="166" fontId="3" fillId="0" borderId="0" xfId="0" applyNumberFormat="1" applyFont="1" applyBorder="1" applyAlignment="1">
      <alignment horizontal="center"/>
    </xf>
    <xf numFmtId="166" fontId="8" fillId="0" borderId="0" xfId="0" applyNumberFormat="1" applyFont="1" applyFill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8" fillId="0" borderId="0" xfId="0" applyNumberFormat="1" applyFont="1" applyFill="1" applyBorder="1" applyAlignment="1">
      <alignment horizontal="left"/>
    </xf>
    <xf numFmtId="0" fontId="6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66" fontId="10" fillId="0" borderId="0" xfId="0" applyNumberFormat="1" applyFont="1" applyBorder="1" applyAlignment="1">
      <alignment horizontal="left"/>
    </xf>
    <xf numFmtId="4" fontId="5" fillId="0" borderId="0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65" fontId="10" fillId="0" borderId="0" xfId="0" applyNumberFormat="1" applyFont="1" applyBorder="1" applyAlignment="1">
      <alignment horizontal="center"/>
    </xf>
    <xf numFmtId="165" fontId="10" fillId="0" borderId="0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4" fontId="10" fillId="0" borderId="0" xfId="0" applyNumberFormat="1" applyFont="1" applyFill="1" applyBorder="1" applyAlignment="1">
      <alignment horizontal="center"/>
    </xf>
    <xf numFmtId="4" fontId="10" fillId="0" borderId="6" xfId="0" applyNumberFormat="1" applyFont="1" applyFill="1" applyBorder="1" applyAlignment="1">
      <alignment horizontal="center"/>
    </xf>
    <xf numFmtId="4" fontId="10" fillId="0" borderId="7" xfId="0" applyNumberFormat="1" applyFont="1" applyFill="1" applyBorder="1" applyAlignment="1">
      <alignment horizontal="center"/>
    </xf>
    <xf numFmtId="4" fontId="12" fillId="0" borderId="0" xfId="0" applyNumberFormat="1" applyFont="1" applyBorder="1" applyAlignment="1">
      <alignment horizontal="left"/>
    </xf>
    <xf numFmtId="4" fontId="10" fillId="0" borderId="0" xfId="0" applyNumberFormat="1" applyFont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4" fontId="10" fillId="0" borderId="6" xfId="0" applyNumberFormat="1" applyFont="1" applyBorder="1" applyAlignment="1">
      <alignment horizontal="center"/>
    </xf>
    <xf numFmtId="4" fontId="10" fillId="0" borderId="7" xfId="0" applyNumberFormat="1" applyFont="1" applyBorder="1" applyAlignment="1">
      <alignment horizontal="center"/>
    </xf>
    <xf numFmtId="0" fontId="6" fillId="0" borderId="6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4" fontId="10" fillId="0" borderId="0" xfId="0" applyNumberFormat="1" applyFont="1" applyFill="1" applyBorder="1" applyAlignment="1">
      <alignment horizontal="center" vertical="center"/>
    </xf>
    <xf numFmtId="4" fontId="10" fillId="0" borderId="6" xfId="0" applyNumberFormat="1" applyFont="1" applyBorder="1" applyAlignment="1">
      <alignment horizontal="left"/>
    </xf>
    <xf numFmtId="2" fontId="10" fillId="0" borderId="0" xfId="0" applyNumberFormat="1" applyFont="1" applyBorder="1" applyAlignment="1">
      <alignment horizontal="center"/>
    </xf>
    <xf numFmtId="4" fontId="12" fillId="0" borderId="0" xfId="0" applyNumberFormat="1" applyFont="1" applyFill="1" applyBorder="1" applyAlignment="1">
      <alignment horizontal="left"/>
    </xf>
    <xf numFmtId="14" fontId="10" fillId="0" borderId="0" xfId="0" applyNumberFormat="1" applyFont="1" applyFill="1" applyBorder="1" applyAlignment="1">
      <alignment horizontal="center"/>
    </xf>
    <xf numFmtId="166" fontId="10" fillId="0" borderId="0" xfId="0" applyNumberFormat="1" applyFont="1" applyFill="1" applyBorder="1" applyAlignment="1">
      <alignment horizontal="center"/>
    </xf>
    <xf numFmtId="166" fontId="10" fillId="0" borderId="0" xfId="0" applyNumberFormat="1" applyFont="1" applyBorder="1" applyAlignment="1">
      <alignment horizontal="center"/>
    </xf>
    <xf numFmtId="167" fontId="6" fillId="0" borderId="6" xfId="0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166" fontId="12" fillId="0" borderId="0" xfId="0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164" fontId="10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/>
    </xf>
    <xf numFmtId="166" fontId="10" fillId="0" borderId="7" xfId="0" applyNumberFormat="1" applyFont="1" applyFill="1" applyBorder="1" applyAlignment="1">
      <alignment horizontal="center"/>
    </xf>
    <xf numFmtId="166" fontId="10" fillId="0" borderId="9" xfId="0" applyNumberFormat="1" applyFont="1" applyFill="1" applyBorder="1" applyAlignment="1">
      <alignment horizontal="center"/>
    </xf>
    <xf numFmtId="4" fontId="10" fillId="0" borderId="9" xfId="0" applyNumberFormat="1" applyFont="1" applyFill="1" applyBorder="1" applyAlignment="1">
      <alignment horizontal="center"/>
    </xf>
    <xf numFmtId="168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167" fontId="6" fillId="0" borderId="0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/>
    </xf>
    <xf numFmtId="167" fontId="6" fillId="0" borderId="8" xfId="0" applyNumberFormat="1" applyFont="1" applyFill="1" applyBorder="1" applyAlignment="1">
      <alignment horizontal="center"/>
    </xf>
    <xf numFmtId="4" fontId="10" fillId="0" borderId="1" xfId="0" applyNumberFormat="1" applyFont="1" applyFill="1" applyBorder="1" applyAlignment="1">
      <alignment horizontal="center"/>
    </xf>
    <xf numFmtId="166" fontId="10" fillId="0" borderId="1" xfId="0" applyNumberFormat="1" applyFont="1" applyFill="1" applyBorder="1" applyAlignment="1">
      <alignment horizontal="center"/>
    </xf>
    <xf numFmtId="4" fontId="10" fillId="0" borderId="1" xfId="0" applyNumberFormat="1" applyFont="1" applyBorder="1" applyAlignment="1">
      <alignment horizontal="center"/>
    </xf>
  </cellXfs>
  <cellStyles count="3">
    <cellStyle name="Normal" xfId="0" builtinId="0"/>
    <cellStyle name="Normal 2" xfId="2"/>
    <cellStyle name="Style 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6"/>
  <sheetViews>
    <sheetView tabSelected="1" zoomScale="70" zoomScaleNormal="70" zoomScaleSheetLayoutView="80" workbookViewId="0">
      <pane xSplit="1" ySplit="5" topLeftCell="B219" activePane="bottomRight" state="frozen"/>
      <selection pane="topRight" activeCell="B1" sqref="B1"/>
      <selection pane="bottomLeft" activeCell="A11" sqref="A11"/>
      <selection pane="bottomRight" activeCell="C243" sqref="C243"/>
    </sheetView>
  </sheetViews>
  <sheetFormatPr defaultColWidth="9.1796875" defaultRowHeight="11.5" x14ac:dyDescent="0.25"/>
  <cols>
    <col min="1" max="2" width="12.81640625" style="28" customWidth="1"/>
    <col min="3" max="3" width="15.36328125" style="28" customWidth="1"/>
    <col min="4" max="4" width="14.1796875" style="28" customWidth="1"/>
    <col min="5" max="5" width="13.1796875" style="28" customWidth="1"/>
    <col min="6" max="6" width="9.81640625" style="28" customWidth="1"/>
    <col min="7" max="8" width="10.1796875" style="29" customWidth="1"/>
    <col min="9" max="9" width="11.81640625" style="29" customWidth="1"/>
    <col min="10" max="10" width="10.54296875" style="29" customWidth="1"/>
    <col min="11" max="11" width="12.36328125" style="29" customWidth="1"/>
    <col min="12" max="12" width="13.90625" style="40" customWidth="1"/>
    <col min="13" max="13" width="12.36328125" style="28" customWidth="1"/>
    <col min="14" max="14" width="16.1796875" style="29" customWidth="1"/>
    <col min="15" max="15" width="13.54296875" style="29" customWidth="1"/>
    <col min="16" max="17" width="14.1796875" style="28" customWidth="1"/>
    <col min="18" max="18" width="18.81640625" style="29" bestFit="1" customWidth="1"/>
    <col min="19" max="16384" width="9.1796875" style="28"/>
  </cols>
  <sheetData>
    <row r="1" spans="1:19" ht="23.25" customHeight="1" x14ac:dyDescent="0.35">
      <c r="A1" s="81"/>
      <c r="B1" s="135" t="s">
        <v>69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20"/>
      <c r="P1" s="137" t="s">
        <v>70</v>
      </c>
      <c r="Q1" s="138"/>
    </row>
    <row r="2" spans="1:19" ht="23.25" customHeight="1" thickBot="1" x14ac:dyDescent="0.35">
      <c r="A2" s="82"/>
      <c r="B2" s="136" t="s">
        <v>81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21"/>
      <c r="P2" s="139"/>
      <c r="Q2" s="140"/>
      <c r="R2" s="29" t="s">
        <v>83</v>
      </c>
    </row>
    <row r="3" spans="1:19" s="30" customFormat="1" ht="21" customHeight="1" x14ac:dyDescent="0.25">
      <c r="A3" s="81" t="s">
        <v>72</v>
      </c>
      <c r="B3" s="85"/>
      <c r="C3" s="85"/>
      <c r="D3" s="143" t="s">
        <v>8</v>
      </c>
      <c r="E3" s="143"/>
      <c r="F3" s="143"/>
      <c r="G3" s="143"/>
      <c r="H3" s="143"/>
      <c r="I3" s="143"/>
      <c r="J3" s="143"/>
      <c r="K3" s="143"/>
      <c r="L3" s="143"/>
      <c r="M3" s="143" t="s">
        <v>64</v>
      </c>
      <c r="N3" s="143"/>
      <c r="O3" s="85"/>
      <c r="P3" s="141" t="s">
        <v>80</v>
      </c>
      <c r="Q3" s="142" t="s">
        <v>71</v>
      </c>
      <c r="R3" s="131"/>
    </row>
    <row r="4" spans="1:19" s="30" customFormat="1" ht="54.75" customHeight="1" x14ac:dyDescent="0.25">
      <c r="A4" s="86"/>
      <c r="B4" s="125" t="s">
        <v>78</v>
      </c>
      <c r="C4" s="125" t="s">
        <v>79</v>
      </c>
      <c r="D4" s="87" t="s">
        <v>76</v>
      </c>
      <c r="G4" s="87" t="s">
        <v>75</v>
      </c>
      <c r="H4" s="87"/>
      <c r="I4" s="87" t="s">
        <v>66</v>
      </c>
      <c r="J4" s="87" t="s">
        <v>23</v>
      </c>
      <c r="K4" s="87"/>
      <c r="L4" s="88" t="s">
        <v>67</v>
      </c>
      <c r="M4" s="88" t="s">
        <v>68</v>
      </c>
      <c r="N4" s="88" t="s">
        <v>65</v>
      </c>
      <c r="O4" s="123" t="s">
        <v>84</v>
      </c>
      <c r="P4" s="141"/>
      <c r="Q4" s="142"/>
      <c r="R4" s="131"/>
    </row>
    <row r="5" spans="1:19" s="30" customFormat="1" ht="45.5" customHeight="1" thickBot="1" x14ac:dyDescent="0.3">
      <c r="A5" s="89"/>
      <c r="B5" s="90"/>
      <c r="C5" s="90"/>
      <c r="D5" s="91"/>
      <c r="E5" s="122" t="s">
        <v>73</v>
      </c>
      <c r="F5" s="122" t="s">
        <v>74</v>
      </c>
      <c r="G5" s="91"/>
      <c r="H5" s="122" t="s">
        <v>77</v>
      </c>
      <c r="I5" s="91"/>
      <c r="J5" s="91"/>
      <c r="K5" s="122" t="s">
        <v>82</v>
      </c>
      <c r="L5" s="92"/>
      <c r="M5" s="92"/>
      <c r="N5" s="92"/>
      <c r="O5" s="90"/>
      <c r="P5" s="141"/>
      <c r="Q5" s="142"/>
      <c r="R5" s="131"/>
    </row>
    <row r="6" spans="1:19" ht="17.149999999999999" customHeight="1" x14ac:dyDescent="0.3">
      <c r="A6" s="93"/>
      <c r="B6" s="94"/>
      <c r="C6" s="94"/>
      <c r="D6" s="96"/>
      <c r="E6" s="95"/>
      <c r="F6" s="95"/>
      <c r="G6" s="96"/>
      <c r="H6" s="96"/>
      <c r="I6" s="96"/>
      <c r="J6" s="96"/>
      <c r="K6" s="96"/>
      <c r="L6" s="97"/>
      <c r="M6" s="95"/>
      <c r="N6" s="96"/>
      <c r="O6" s="94"/>
      <c r="P6" s="93"/>
      <c r="Q6" s="98"/>
      <c r="R6" s="132"/>
    </row>
    <row r="7" spans="1:19" ht="17.149999999999999" customHeight="1" x14ac:dyDescent="0.3">
      <c r="A7" s="99">
        <v>2010</v>
      </c>
      <c r="B7" s="100">
        <v>229.19223344299999</v>
      </c>
      <c r="C7" s="100">
        <v>340.29878829</v>
      </c>
      <c r="D7" s="100">
        <v>-209.13367723000005</v>
      </c>
      <c r="E7" s="100">
        <v>8.7441324099999989</v>
      </c>
      <c r="F7" s="100">
        <v>217.87780964000001</v>
      </c>
      <c r="G7" s="100">
        <v>-209.13367723000005</v>
      </c>
      <c r="H7" s="100">
        <v>58.296644309999998</v>
      </c>
      <c r="I7" s="100">
        <v>14.184404779999999</v>
      </c>
      <c r="J7" s="100">
        <v>6.6900380329999996</v>
      </c>
      <c r="K7" s="100">
        <v>0</v>
      </c>
      <c r="L7" s="100">
        <v>-50.956144869500037</v>
      </c>
      <c r="M7" s="100">
        <v>69.045383762499995</v>
      </c>
      <c r="N7" s="100">
        <v>0</v>
      </c>
      <c r="O7" s="100">
        <v>-0.9812438929999665</v>
      </c>
      <c r="P7" s="101">
        <v>177.48782</v>
      </c>
      <c r="Q7" s="102">
        <v>4.0988780297533323</v>
      </c>
      <c r="R7" s="130"/>
    </row>
    <row r="8" spans="1:19" ht="17.149999999999999" customHeight="1" x14ac:dyDescent="0.3">
      <c r="A8" s="99">
        <v>2011</v>
      </c>
      <c r="B8" s="100">
        <v>375.57182159000007</v>
      </c>
      <c r="C8" s="100">
        <v>411.0774035099999</v>
      </c>
      <c r="D8" s="100">
        <v>-228.95506882000001</v>
      </c>
      <c r="E8" s="100">
        <v>11.17557137</v>
      </c>
      <c r="F8" s="100">
        <v>240.13064019000001</v>
      </c>
      <c r="G8" s="100">
        <v>-228.95506882000001</v>
      </c>
      <c r="H8" s="100">
        <v>56.001475280000001</v>
      </c>
      <c r="I8" s="100">
        <v>23.11805159</v>
      </c>
      <c r="J8" s="100">
        <v>6.7751301860000002</v>
      </c>
      <c r="K8" s="100">
        <v>0</v>
      </c>
      <c r="L8" s="100">
        <v>-73.720275742999974</v>
      </c>
      <c r="M8" s="100">
        <v>130.13466314000001</v>
      </c>
      <c r="N8" s="100">
        <v>0</v>
      </c>
      <c r="O8" s="100">
        <v>-7.8933543970000208</v>
      </c>
      <c r="P8" s="101">
        <v>226.00885300000002</v>
      </c>
      <c r="Q8" s="102">
        <v>4.7324738866943576</v>
      </c>
      <c r="R8" s="35">
        <f t="shared" ref="R8:R21" si="0">P8-P7-(SUM(L8:N8))-O8</f>
        <v>0</v>
      </c>
    </row>
    <row r="9" spans="1:19" ht="17.149999999999999" customHeight="1" x14ac:dyDescent="0.3">
      <c r="A9" s="99">
        <v>2012</v>
      </c>
      <c r="B9" s="100">
        <v>447.04758173100004</v>
      </c>
      <c r="C9" s="100">
        <v>505.97183992000004</v>
      </c>
      <c r="D9" s="100">
        <v>-310.03186247999997</v>
      </c>
      <c r="E9" s="100">
        <v>11.86786373</v>
      </c>
      <c r="F9" s="100">
        <v>321.89972620999998</v>
      </c>
      <c r="G9" s="100">
        <v>-310.03186247999997</v>
      </c>
      <c r="H9" s="100">
        <v>76.596816020000006</v>
      </c>
      <c r="I9" s="100">
        <v>25.793106101000006</v>
      </c>
      <c r="J9" s="100">
        <v>7.6680279899999997</v>
      </c>
      <c r="K9" s="100">
        <v>0</v>
      </c>
      <c r="L9" s="100">
        <v>-58.255770704749985</v>
      </c>
      <c r="M9" s="100">
        <v>81.65417485575</v>
      </c>
      <c r="N9" s="100">
        <v>0</v>
      </c>
      <c r="O9" s="100">
        <v>7.917169849000004</v>
      </c>
      <c r="P9" s="101">
        <v>257.32442700000001</v>
      </c>
      <c r="Q9" s="102">
        <v>4.6459498881247248</v>
      </c>
      <c r="R9" s="35">
        <f t="shared" si="0"/>
        <v>-2.1316282072803006E-14</v>
      </c>
    </row>
    <row r="10" spans="1:19" ht="17.149999999999999" customHeight="1" x14ac:dyDescent="0.3">
      <c r="A10" s="99">
        <v>2013</v>
      </c>
      <c r="B10" s="100">
        <v>485.00055312000001</v>
      </c>
      <c r="C10" s="100">
        <v>435.97226463000004</v>
      </c>
      <c r="D10" s="100">
        <v>-244.27465990000002</v>
      </c>
      <c r="E10" s="100">
        <v>14.210377320000001</v>
      </c>
      <c r="F10" s="100">
        <v>258.48503721999998</v>
      </c>
      <c r="G10" s="100">
        <v>-244.27465990000002</v>
      </c>
      <c r="H10" s="100">
        <v>83.340363539999984</v>
      </c>
      <c r="I10" s="100">
        <v>26.857811360000003</v>
      </c>
      <c r="J10" s="100">
        <v>14.477488580000001</v>
      </c>
      <c r="K10" s="100">
        <v>0</v>
      </c>
      <c r="L10" s="100">
        <v>-41.143275417500007</v>
      </c>
      <c r="M10" s="100">
        <v>103.84718489749999</v>
      </c>
      <c r="N10" s="100">
        <v>0</v>
      </c>
      <c r="O10" s="100">
        <v>-48.245522479999956</v>
      </c>
      <c r="P10" s="101">
        <v>271.78281400000003</v>
      </c>
      <c r="Q10" s="102">
        <v>5.3456128500579272</v>
      </c>
      <c r="R10" s="35">
        <f t="shared" si="0"/>
        <v>0</v>
      </c>
    </row>
    <row r="11" spans="1:19" ht="17.149999999999999" customHeight="1" x14ac:dyDescent="0.3">
      <c r="A11" s="99">
        <v>2014</v>
      </c>
      <c r="B11" s="100">
        <v>498.82118554395652</v>
      </c>
      <c r="C11" s="100">
        <v>480.83467894292039</v>
      </c>
      <c r="D11" s="100">
        <v>-260.3484624643005</v>
      </c>
      <c r="E11" s="100">
        <v>17.096860969902806</v>
      </c>
      <c r="F11" s="100">
        <v>277.44532343420337</v>
      </c>
      <c r="G11" s="100">
        <v>-125.85915884695598</v>
      </c>
      <c r="H11" s="100">
        <v>69.80166797792144</v>
      </c>
      <c r="I11" s="100">
        <v>-7.3485329118660889</v>
      </c>
      <c r="J11" s="100">
        <v>108.48005993525379</v>
      </c>
      <c r="K11" s="100">
        <v>23.159898030000001</v>
      </c>
      <c r="L11" s="100">
        <v>-66.369169860048657</v>
      </c>
      <c r="M11" s="100">
        <v>60.259186311396846</v>
      </c>
      <c r="N11" s="100">
        <v>28.856685290000001</v>
      </c>
      <c r="O11" s="100">
        <v>-0.92625874134821995</v>
      </c>
      <c r="P11" s="101">
        <v>293.60325699999999</v>
      </c>
      <c r="Q11" s="102">
        <v>5.1693176048644389</v>
      </c>
      <c r="R11" s="35">
        <f t="shared" si="0"/>
        <v>-1.5099033134902129E-14</v>
      </c>
    </row>
    <row r="12" spans="1:19" s="29" customFormat="1" ht="17.149999999999999" customHeight="1" x14ac:dyDescent="0.3">
      <c r="A12" s="99">
        <v>2015</v>
      </c>
      <c r="B12" s="100">
        <v>594.11688036600003</v>
      </c>
      <c r="C12" s="100">
        <v>542.27801267500013</v>
      </c>
      <c r="D12" s="100">
        <v>-294.58420826000003</v>
      </c>
      <c r="E12" s="100">
        <v>19.568587269999998</v>
      </c>
      <c r="F12" s="100">
        <v>314.15279552999999</v>
      </c>
      <c r="G12" s="100">
        <v>20.202948237999998</v>
      </c>
      <c r="H12" s="100">
        <v>79.909757679999984</v>
      </c>
      <c r="I12" s="100">
        <v>3.9778698109999997</v>
      </c>
      <c r="J12" s="100">
        <v>245.05653902199998</v>
      </c>
      <c r="K12" s="100">
        <v>54.912698609999985</v>
      </c>
      <c r="L12" s="100">
        <v>-25.346851189000031</v>
      </c>
      <c r="M12" s="100">
        <v>10.540905859999999</v>
      </c>
      <c r="N12" s="100">
        <v>66.644813019999987</v>
      </c>
      <c r="O12" s="100">
        <v>-17.622670690999925</v>
      </c>
      <c r="P12" s="101">
        <v>327.81945400000001</v>
      </c>
      <c r="Q12" s="102">
        <v>5.2138063359760807</v>
      </c>
      <c r="R12" s="35">
        <f t="shared" si="0"/>
        <v>0</v>
      </c>
      <c r="S12" s="28"/>
    </row>
    <row r="13" spans="1:19" s="29" customFormat="1" ht="16.5" customHeight="1" x14ac:dyDescent="0.3">
      <c r="A13" s="99">
        <v>2016</v>
      </c>
      <c r="B13" s="100">
        <v>750.42375703323614</v>
      </c>
      <c r="C13" s="100">
        <v>610.78177208593195</v>
      </c>
      <c r="D13" s="100">
        <v>-323.60659188745421</v>
      </c>
      <c r="E13" s="100">
        <v>21.384634950000002</v>
      </c>
      <c r="F13" s="100">
        <v>344.99122683745418</v>
      </c>
      <c r="G13" s="100">
        <v>23.179665567494915</v>
      </c>
      <c r="H13" s="100">
        <v>95.862785594999991</v>
      </c>
      <c r="I13" s="100">
        <v>-1.1839501623818289</v>
      </c>
      <c r="J13" s="100">
        <v>341.57198729964546</v>
      </c>
      <c r="K13" s="100">
        <v>92.968567500000006</v>
      </c>
      <c r="L13" s="100">
        <v>39.961110817304395</v>
      </c>
      <c r="M13" s="100">
        <v>22.487350330000002</v>
      </c>
      <c r="N13" s="100">
        <v>77.193523800000023</v>
      </c>
      <c r="O13" s="100">
        <v>-88.680179947304438</v>
      </c>
      <c r="P13" s="101">
        <v>378.78125899999998</v>
      </c>
      <c r="Q13" s="102">
        <v>5.317652005109025</v>
      </c>
      <c r="R13" s="35">
        <f t="shared" si="0"/>
        <v>0</v>
      </c>
    </row>
    <row r="14" spans="1:19" s="29" customFormat="1" ht="17.149999999999999" customHeight="1" x14ac:dyDescent="0.3">
      <c r="A14" s="99">
        <v>2017</v>
      </c>
      <c r="B14" s="100">
        <v>774.18260891563739</v>
      </c>
      <c r="C14" s="100">
        <v>679.7393540988013</v>
      </c>
      <c r="D14" s="100">
        <v>-366.72792743287255</v>
      </c>
      <c r="E14" s="100">
        <v>21.920492782745583</v>
      </c>
      <c r="F14" s="100">
        <v>388.64842021561822</v>
      </c>
      <c r="G14" s="100">
        <v>33.209744978248999</v>
      </c>
      <c r="H14" s="100">
        <v>113.4541224206156</v>
      </c>
      <c r="I14" s="100">
        <v>-16.981585128944459</v>
      </c>
      <c r="J14" s="100">
        <v>362.69153626793781</v>
      </c>
      <c r="K14" s="100">
        <v>74.038176809999996</v>
      </c>
      <c r="L14" s="100">
        <v>12.191768684369748</v>
      </c>
      <c r="M14" s="100">
        <v>43.743945712411559</v>
      </c>
      <c r="N14" s="100">
        <v>38.507540420054788</v>
      </c>
      <c r="O14" s="100">
        <v>-50.765439816836114</v>
      </c>
      <c r="P14" s="101">
        <v>422.45907399999999</v>
      </c>
      <c r="Q14" s="102">
        <v>7.3420299458545832</v>
      </c>
      <c r="R14" s="35">
        <f t="shared" si="0"/>
        <v>0</v>
      </c>
    </row>
    <row r="15" spans="1:19" s="29" customFormat="1" ht="17.149999999999999" customHeight="1" x14ac:dyDescent="0.3">
      <c r="A15" s="99">
        <v>2018</v>
      </c>
      <c r="B15" s="100">
        <v>873.34886791398765</v>
      </c>
      <c r="C15" s="100">
        <v>744.4237152766998</v>
      </c>
      <c r="D15" s="100">
        <v>-413.50874210137761</v>
      </c>
      <c r="E15" s="100">
        <v>19.971028062261034</v>
      </c>
      <c r="F15" s="100">
        <v>433.4797701636387</v>
      </c>
      <c r="G15" s="100">
        <v>29.463686010940236</v>
      </c>
      <c r="H15" s="100">
        <v>118.13193856907934</v>
      </c>
      <c r="I15" s="100">
        <v>5.5938849549589094</v>
      </c>
      <c r="J15" s="100">
        <v>407.37150141489701</v>
      </c>
      <c r="K15" s="100">
        <v>114.69605238517366</v>
      </c>
      <c r="L15" s="100">
        <v>28.920330279418437</v>
      </c>
      <c r="M15" s="100">
        <v>27.871643286488588</v>
      </c>
      <c r="N15" s="100">
        <v>72.133179071380795</v>
      </c>
      <c r="O15" s="100">
        <v>-72.893757637287649</v>
      </c>
      <c r="P15" s="101">
        <v>478.49046900000002</v>
      </c>
      <c r="Q15" s="102">
        <v>8.3390535957809853</v>
      </c>
      <c r="R15" s="35">
        <f t="shared" si="0"/>
        <v>-1.4210854715202004E-13</v>
      </c>
    </row>
    <row r="16" spans="1:19" s="29" customFormat="1" ht="17.149999999999999" customHeight="1" x14ac:dyDescent="0.3">
      <c r="A16" s="99">
        <v>2019</v>
      </c>
      <c r="B16" s="100">
        <v>806.92956145804567</v>
      </c>
      <c r="C16" s="100">
        <v>758.81946642285197</v>
      </c>
      <c r="D16" s="100">
        <v>-407.85109510232519</v>
      </c>
      <c r="E16" s="100">
        <v>19.878863114128386</v>
      </c>
      <c r="F16" s="100">
        <v>427.72995821645355</v>
      </c>
      <c r="G16" s="100">
        <v>24.069138331499079</v>
      </c>
      <c r="H16" s="100">
        <v>135.36928621112946</v>
      </c>
      <c r="I16" s="100">
        <v>5.0209118139180697</v>
      </c>
      <c r="J16" s="100">
        <v>359.14697622087635</v>
      </c>
      <c r="K16" s="100">
        <v>65.640306567816381</v>
      </c>
      <c r="L16" s="100">
        <v>-19.614068736031726</v>
      </c>
      <c r="M16" s="100">
        <v>38.043664866574645</v>
      </c>
      <c r="N16" s="100">
        <v>29.680498904650801</v>
      </c>
      <c r="O16" s="100">
        <v>-39.171035035193768</v>
      </c>
      <c r="P16" s="101">
        <v>487.429529</v>
      </c>
      <c r="Q16" s="102">
        <v>7.3906143250608789</v>
      </c>
      <c r="R16" s="35">
        <f t="shared" si="0"/>
        <v>0</v>
      </c>
    </row>
    <row r="17" spans="1:18" s="29" customFormat="1" ht="17.149999999999999" customHeight="1" x14ac:dyDescent="0.3">
      <c r="A17" s="99">
        <v>2020</v>
      </c>
      <c r="B17" s="100">
        <v>910.61505493374204</v>
      </c>
      <c r="C17" s="100">
        <v>667.91127728747779</v>
      </c>
      <c r="D17" s="100">
        <v>-411.0247997363229</v>
      </c>
      <c r="E17" s="100">
        <v>12.280612078915391</v>
      </c>
      <c r="F17" s="100">
        <v>423.30541181523824</v>
      </c>
      <c r="G17" s="100">
        <v>-0.53048493041377576</v>
      </c>
      <c r="H17" s="100">
        <v>43.577434893097873</v>
      </c>
      <c r="I17" s="100">
        <v>17.53895316017601</v>
      </c>
      <c r="J17" s="100">
        <v>552.336976545585</v>
      </c>
      <c r="K17" s="100">
        <v>204.81989138784758</v>
      </c>
      <c r="L17" s="100">
        <v>158.32064503902438</v>
      </c>
      <c r="M17" s="100">
        <v>39.658713429518542</v>
      </c>
      <c r="N17" s="100">
        <v>44.724419177721416</v>
      </c>
      <c r="O17" s="100">
        <v>-54.558403646264296</v>
      </c>
      <c r="P17" s="101">
        <v>675.57490300000006</v>
      </c>
      <c r="Q17" s="102">
        <v>12.5</v>
      </c>
      <c r="R17" s="35">
        <f t="shared" si="0"/>
        <v>0</v>
      </c>
    </row>
    <row r="18" spans="1:18" s="29" customFormat="1" ht="17.149999999999999" customHeight="1" x14ac:dyDescent="0.3">
      <c r="A18" s="99">
        <v>2021</v>
      </c>
      <c r="B18" s="100">
        <v>961.93410361468455</v>
      </c>
      <c r="C18" s="100">
        <v>782.79847769278183</v>
      </c>
      <c r="D18" s="100">
        <v>-498.45223660094439</v>
      </c>
      <c r="E18" s="100">
        <v>14.29259105923269</v>
      </c>
      <c r="F18" s="100">
        <v>512.74482766017707</v>
      </c>
      <c r="G18" s="100">
        <v>-48.626427978553792</v>
      </c>
      <c r="H18" s="100">
        <v>22.059041442372067</v>
      </c>
      <c r="I18" s="100">
        <v>28.528908651856753</v>
      </c>
      <c r="J18" s="100">
        <v>569.8039527495439</v>
      </c>
      <c r="K18" s="100">
        <v>131.77275826699662</v>
      </c>
      <c r="L18" s="100">
        <v>51.254196821902468</v>
      </c>
      <c r="M18" s="100">
        <v>23.918017011238359</v>
      </c>
      <c r="N18" s="100">
        <v>103.9634120887621</v>
      </c>
      <c r="O18" s="100">
        <v>-37.220547921903105</v>
      </c>
      <c r="P18" s="101">
        <v>817.48998099999994</v>
      </c>
      <c r="Q18" s="102">
        <v>13.426340077089572</v>
      </c>
      <c r="R18" s="35">
        <f t="shared" si="0"/>
        <v>0</v>
      </c>
    </row>
    <row r="19" spans="1:18" s="29" customFormat="1" ht="17.149999999999999" customHeight="1" x14ac:dyDescent="0.3">
      <c r="A19" s="99">
        <v>2022</v>
      </c>
      <c r="B19" s="100">
        <v>1021.1094152102518</v>
      </c>
      <c r="C19" s="100">
        <v>915.1823791611115</v>
      </c>
      <c r="D19" s="100">
        <v>-548.95696029124645</v>
      </c>
      <c r="E19" s="100">
        <v>9.4050408990325725</v>
      </c>
      <c r="F19" s="100">
        <v>558.36200119027899</v>
      </c>
      <c r="G19" s="100">
        <v>-87.796125148461599</v>
      </c>
      <c r="H19" s="100">
        <v>56.224078444982929</v>
      </c>
      <c r="I19" s="100">
        <v>28.304707469947701</v>
      </c>
      <c r="J19" s="100">
        <v>630.20568979464167</v>
      </c>
      <c r="K19" s="100">
        <v>188.47078464967942</v>
      </c>
      <c r="L19" s="100">
        <v>21.757311824881391</v>
      </c>
      <c r="M19" s="100">
        <v>9.7539731434490236</v>
      </c>
      <c r="N19" s="100">
        <v>74.415751080809883</v>
      </c>
      <c r="O19" s="100">
        <v>-54.526291049140184</v>
      </c>
      <c r="P19" s="101">
        <v>868.89072599999997</v>
      </c>
      <c r="Q19" s="102">
        <v>12.299352715937335</v>
      </c>
      <c r="R19" s="35">
        <f t="shared" si="0"/>
        <v>-8.5265128291212022E-14</v>
      </c>
    </row>
    <row r="20" spans="1:18" s="29" customFormat="1" ht="17.149999999999999" customHeight="1" x14ac:dyDescent="0.3">
      <c r="A20" s="99">
        <v>2023</v>
      </c>
      <c r="B20" s="100">
        <v>1205.5370575386119</v>
      </c>
      <c r="C20" s="100">
        <v>1114.0687675105758</v>
      </c>
      <c r="D20" s="100">
        <v>-642.998949057338</v>
      </c>
      <c r="E20" s="100">
        <v>9.9867441165478503</v>
      </c>
      <c r="F20" s="100">
        <v>652.98569317388592</v>
      </c>
      <c r="G20" s="100">
        <v>-71.745207099604031</v>
      </c>
      <c r="H20" s="100">
        <v>133.25195656647088</v>
      </c>
      <c r="I20" s="100">
        <v>30.700997879534626</v>
      </c>
      <c r="J20" s="100">
        <v>649.51767168809977</v>
      </c>
      <c r="K20" s="100">
        <v>188.61468474378671</v>
      </c>
      <c r="L20" s="100">
        <v>-34.525486589307775</v>
      </c>
      <c r="M20" s="100">
        <v>12.510520474703029</v>
      </c>
      <c r="N20" s="100">
        <v>113.48325614264103</v>
      </c>
      <c r="O20" s="100">
        <v>-58.636981028036395</v>
      </c>
      <c r="P20" s="101">
        <v>901.72203499999989</v>
      </c>
      <c r="Q20" s="102">
        <v>11.669469755386197</v>
      </c>
      <c r="R20" s="35">
        <f t="shared" si="0"/>
        <v>0</v>
      </c>
    </row>
    <row r="21" spans="1:18" s="29" customFormat="1" ht="17.149999999999999" customHeight="1" x14ac:dyDescent="0.3">
      <c r="A21" s="99">
        <v>2024</v>
      </c>
      <c r="B21" s="100">
        <v>1369.1934976391074</v>
      </c>
      <c r="C21" s="100">
        <v>1239.7113589898368</v>
      </c>
      <c r="D21" s="100">
        <v>-696.5531724263144</v>
      </c>
      <c r="E21" s="100">
        <v>7.1219234534224469</v>
      </c>
      <c r="F21" s="100">
        <v>703.67509587973689</v>
      </c>
      <c r="G21" s="100">
        <v>-29.493956928160141</v>
      </c>
      <c r="H21" s="100">
        <v>165.46961293629431</v>
      </c>
      <c r="I21" s="100">
        <v>9.8668495388155364</v>
      </c>
      <c r="J21" s="100">
        <v>673.0908645167533</v>
      </c>
      <c r="K21" s="100">
        <v>210.66543162017112</v>
      </c>
      <c r="L21" s="100">
        <v>-43.089415298905642</v>
      </c>
      <c r="M21" s="100">
        <v>16.11484881293493</v>
      </c>
      <c r="N21" s="100">
        <v>156.45670513524118</v>
      </c>
      <c r="O21" s="100">
        <v>-142.15183536927043</v>
      </c>
      <c r="P21" s="101">
        <v>889.05233828000007</v>
      </c>
      <c r="Q21" s="102">
        <v>10.218366779943059</v>
      </c>
      <c r="R21" s="35">
        <f t="shared" si="0"/>
        <v>0</v>
      </c>
    </row>
    <row r="22" spans="1:18" ht="16.5" customHeight="1" x14ac:dyDescent="0.3">
      <c r="A22" s="93"/>
      <c r="B22" s="94"/>
      <c r="C22" s="94"/>
      <c r="D22" s="100"/>
      <c r="E22" s="103"/>
      <c r="F22" s="104"/>
      <c r="G22" s="100"/>
      <c r="H22" s="100"/>
      <c r="I22" s="100"/>
      <c r="J22" s="100"/>
      <c r="K22" s="100"/>
      <c r="L22" s="105"/>
      <c r="M22" s="104"/>
      <c r="N22" s="100"/>
      <c r="O22" s="94"/>
      <c r="P22" s="106"/>
      <c r="Q22" s="107"/>
      <c r="R22" s="35"/>
    </row>
    <row r="23" spans="1:18" ht="16.5" customHeight="1" x14ac:dyDescent="0.3">
      <c r="A23" s="118">
        <v>2010</v>
      </c>
      <c r="B23" s="94"/>
      <c r="C23" s="94"/>
      <c r="D23" s="100"/>
      <c r="E23" s="103"/>
      <c r="F23" s="104"/>
      <c r="G23" s="100"/>
      <c r="H23" s="100"/>
      <c r="I23" s="100"/>
      <c r="J23" s="100"/>
      <c r="K23" s="100"/>
      <c r="L23" s="105"/>
      <c r="M23" s="104"/>
      <c r="N23" s="100"/>
      <c r="O23" s="94"/>
      <c r="P23" s="106"/>
      <c r="Q23" s="107"/>
      <c r="R23" s="35"/>
    </row>
    <row r="24" spans="1:18" ht="16.5" customHeight="1" x14ac:dyDescent="0.3">
      <c r="A24" s="117">
        <v>40209</v>
      </c>
      <c r="B24" s="112">
        <v>13.953674129999998</v>
      </c>
      <c r="C24" s="112">
        <v>28.230557919999999</v>
      </c>
      <c r="D24" s="100">
        <v>-18.332631829999997</v>
      </c>
      <c r="E24" s="112">
        <v>0.21094574999999999</v>
      </c>
      <c r="F24" s="104">
        <v>18.543577579999997</v>
      </c>
      <c r="G24" s="104">
        <v>-18.332631829999997</v>
      </c>
      <c r="H24" s="104">
        <v>5.1133645799999998</v>
      </c>
      <c r="I24" s="104">
        <v>-1.277495170000001</v>
      </c>
      <c r="J24" s="104">
        <v>1.53271957</v>
      </c>
      <c r="K24" s="104">
        <v>0</v>
      </c>
      <c r="L24" s="104">
        <v>-8.8741443225000012</v>
      </c>
      <c r="M24" s="104">
        <v>2.9885563224999996</v>
      </c>
      <c r="N24" s="104">
        <v>0</v>
      </c>
      <c r="O24" s="112">
        <v>6.2702900000000348</v>
      </c>
      <c r="P24" s="106">
        <v>160.76452700000002</v>
      </c>
      <c r="Q24" s="107">
        <v>3.9156762783740562</v>
      </c>
      <c r="R24" s="35"/>
    </row>
    <row r="25" spans="1:18" ht="16.5" customHeight="1" x14ac:dyDescent="0.3">
      <c r="A25" s="117">
        <v>40237</v>
      </c>
      <c r="B25" s="112">
        <v>11.783390650000001</v>
      </c>
      <c r="C25" s="112">
        <v>20.827373069999993</v>
      </c>
      <c r="D25" s="100">
        <v>-11.281694519999999</v>
      </c>
      <c r="E25" s="112">
        <v>0.29299424000000002</v>
      </c>
      <c r="F25" s="104">
        <v>11.574688759999999</v>
      </c>
      <c r="G25" s="104">
        <v>-11.281694519999999</v>
      </c>
      <c r="H25" s="104">
        <v>2.8924948599999998</v>
      </c>
      <c r="I25" s="104">
        <v>1.1272023799999997</v>
      </c>
      <c r="J25" s="104">
        <v>2.8559511099999995</v>
      </c>
      <c r="K25" s="104">
        <v>0</v>
      </c>
      <c r="L25" s="104">
        <v>1.0555525649999993</v>
      </c>
      <c r="M25" s="104">
        <v>-1.7095192150000003</v>
      </c>
      <c r="N25" s="104">
        <v>0</v>
      </c>
      <c r="O25" s="112">
        <v>-6.5910273500000187</v>
      </c>
      <c r="P25" s="106">
        <v>153.519533</v>
      </c>
      <c r="Q25" s="107">
        <v>3.7595629065743985</v>
      </c>
      <c r="R25" s="35">
        <f>P25-P24-(SUM(L25:N25))-O25</f>
        <v>0</v>
      </c>
    </row>
    <row r="26" spans="1:18" ht="16.5" customHeight="1" x14ac:dyDescent="0.3">
      <c r="A26" s="117">
        <v>40268</v>
      </c>
      <c r="B26" s="112">
        <v>21.985413980000004</v>
      </c>
      <c r="C26" s="112">
        <v>37.851003110000015</v>
      </c>
      <c r="D26" s="100">
        <v>-20.906331250000001</v>
      </c>
      <c r="E26" s="112">
        <v>0.28762124999999999</v>
      </c>
      <c r="F26" s="104">
        <v>21.193952500000002</v>
      </c>
      <c r="G26" s="104">
        <v>-20.906331250000004</v>
      </c>
      <c r="H26" s="104">
        <v>3.4399755300000008</v>
      </c>
      <c r="I26" s="104">
        <v>-2.1887223899999997</v>
      </c>
      <c r="J26" s="104">
        <v>-7.1264099999999983E-2</v>
      </c>
      <c r="K26" s="104">
        <v>0</v>
      </c>
      <c r="L26" s="104">
        <v>-11.529634257500003</v>
      </c>
      <c r="M26" s="104">
        <v>5.8914172075</v>
      </c>
      <c r="N26" s="104">
        <v>0</v>
      </c>
      <c r="O26" s="112">
        <v>7.6184320499999885</v>
      </c>
      <c r="P26" s="106">
        <v>155.49974799999998</v>
      </c>
      <c r="Q26" s="107">
        <v>3.7716350193180634</v>
      </c>
      <c r="R26" s="35">
        <f t="shared" ref="R26:R84" si="1">P26-P25-(SUM(L26:N26))-O26</f>
        <v>0</v>
      </c>
    </row>
    <row r="27" spans="1:18" ht="16.5" customHeight="1" x14ac:dyDescent="0.3">
      <c r="A27" s="117">
        <v>40298</v>
      </c>
      <c r="B27" s="112">
        <v>16.272962600000003</v>
      </c>
      <c r="C27" s="112">
        <v>23.760457740000003</v>
      </c>
      <c r="D27" s="100">
        <v>-12.678726620000003</v>
      </c>
      <c r="E27" s="112">
        <v>1.7719295299999998</v>
      </c>
      <c r="F27" s="104">
        <v>14.450656150000002</v>
      </c>
      <c r="G27" s="104">
        <v>-12.678726620000003</v>
      </c>
      <c r="H27" s="104">
        <v>3.7739988799999997</v>
      </c>
      <c r="I27" s="104">
        <v>1.5943321799999994</v>
      </c>
      <c r="J27" s="104">
        <v>-0.49587020000000009</v>
      </c>
      <c r="K27" s="104">
        <v>0</v>
      </c>
      <c r="L27" s="104">
        <v>5.9995322499997172E-2</v>
      </c>
      <c r="M27" s="104">
        <v>3.6938501475000001</v>
      </c>
      <c r="N27" s="104">
        <v>0</v>
      </c>
      <c r="O27" s="112">
        <v>2.1670125300000116</v>
      </c>
      <c r="P27" s="106">
        <v>161.42060599999999</v>
      </c>
      <c r="Q27" s="107">
        <v>3.8804739504886481</v>
      </c>
      <c r="R27" s="35">
        <f>P27-P26-(SUM(L27:N27))-O27</f>
        <v>0</v>
      </c>
    </row>
    <row r="28" spans="1:18" ht="16.5" customHeight="1" x14ac:dyDescent="0.3">
      <c r="A28" s="117">
        <v>40329</v>
      </c>
      <c r="B28" s="112">
        <v>21.743181980000003</v>
      </c>
      <c r="C28" s="112">
        <v>25.915483409999997</v>
      </c>
      <c r="D28" s="100">
        <v>-17.83197174</v>
      </c>
      <c r="E28" s="112">
        <v>0.63930863000000004</v>
      </c>
      <c r="F28" s="104">
        <v>18.471280369999999</v>
      </c>
      <c r="G28" s="104">
        <v>-17.83197174</v>
      </c>
      <c r="H28" s="104">
        <v>3.7746999999999997</v>
      </c>
      <c r="I28" s="104">
        <v>0.39364322999999968</v>
      </c>
      <c r="J28" s="104">
        <v>0.54304255000000012</v>
      </c>
      <c r="K28" s="104">
        <v>0</v>
      </c>
      <c r="L28" s="104">
        <v>-2.670557127500004</v>
      </c>
      <c r="M28" s="104">
        <v>11.1906651175</v>
      </c>
      <c r="N28" s="104">
        <v>0</v>
      </c>
      <c r="O28" s="112">
        <v>-3.2277059900000147</v>
      </c>
      <c r="P28" s="106">
        <v>166.71300799999997</v>
      </c>
      <c r="Q28" s="107">
        <v>4.0566805584597052</v>
      </c>
      <c r="R28" s="35">
        <f t="shared" si="1"/>
        <v>0</v>
      </c>
    </row>
    <row r="29" spans="1:18" ht="16.5" customHeight="1" x14ac:dyDescent="0.3">
      <c r="A29" s="117">
        <v>40359</v>
      </c>
      <c r="B29" s="112">
        <v>19.356097210000001</v>
      </c>
      <c r="C29" s="112">
        <v>28.058988269999997</v>
      </c>
      <c r="D29" s="100">
        <v>-18.229345120000001</v>
      </c>
      <c r="E29" s="112">
        <v>0.88422996999999992</v>
      </c>
      <c r="F29" s="104">
        <v>19.113575090000001</v>
      </c>
      <c r="G29" s="104">
        <v>-18.229345120000001</v>
      </c>
      <c r="H29" s="104">
        <v>4.6262833399999987</v>
      </c>
      <c r="I29" s="104">
        <v>1.8960572599999987</v>
      </c>
      <c r="J29" s="104">
        <v>0.82137649999999973</v>
      </c>
      <c r="K29" s="104">
        <v>0</v>
      </c>
      <c r="L29" s="104">
        <v>-2.0698781875000023</v>
      </c>
      <c r="M29" s="104">
        <v>4.2972328575000001</v>
      </c>
      <c r="N29" s="104">
        <v>0</v>
      </c>
      <c r="O29" s="112">
        <v>1.5298213300000469</v>
      </c>
      <c r="P29" s="106">
        <v>170.47018400000002</v>
      </c>
      <c r="Q29" s="107">
        <v>4.1427192696862472</v>
      </c>
      <c r="R29" s="35">
        <f t="shared" si="1"/>
        <v>0</v>
      </c>
    </row>
    <row r="30" spans="1:18" ht="16.5" customHeight="1" x14ac:dyDescent="0.3">
      <c r="A30" s="117">
        <v>40390</v>
      </c>
      <c r="B30" s="112">
        <v>18.454695279999999</v>
      </c>
      <c r="C30" s="112">
        <v>28.949011239999997</v>
      </c>
      <c r="D30" s="100">
        <v>-20.993282779999998</v>
      </c>
      <c r="E30" s="112">
        <v>0.95576734000000008</v>
      </c>
      <c r="F30" s="104">
        <v>21.949050119999999</v>
      </c>
      <c r="G30" s="104">
        <v>-20.993282780000001</v>
      </c>
      <c r="H30" s="104">
        <v>5.5607997300000003</v>
      </c>
      <c r="I30" s="104">
        <v>2.4801910700000009</v>
      </c>
      <c r="J30" s="104">
        <v>0.98271072999999987</v>
      </c>
      <c r="K30" s="104">
        <v>0</v>
      </c>
      <c r="L30" s="104">
        <v>-7.7415912900000059</v>
      </c>
      <c r="M30" s="104">
        <v>8.0176262200000021</v>
      </c>
      <c r="N30" s="104">
        <v>0</v>
      </c>
      <c r="O30" s="112">
        <v>7.2112160699999635</v>
      </c>
      <c r="P30" s="106">
        <v>177.95743499999998</v>
      </c>
      <c r="Q30" s="107">
        <v>4.2908394408298296</v>
      </c>
      <c r="R30" s="35">
        <f t="shared" si="1"/>
        <v>0</v>
      </c>
    </row>
    <row r="31" spans="1:18" ht="16.5" customHeight="1" x14ac:dyDescent="0.3">
      <c r="A31" s="117">
        <v>40421</v>
      </c>
      <c r="B31" s="112">
        <v>17.036311140000002</v>
      </c>
      <c r="C31" s="112">
        <v>30.448856570000004</v>
      </c>
      <c r="D31" s="100">
        <v>-21.4748202</v>
      </c>
      <c r="E31" s="112">
        <v>0.94587836999999997</v>
      </c>
      <c r="F31" s="104">
        <v>22.420698569999999</v>
      </c>
      <c r="G31" s="104">
        <v>-21.474820200000003</v>
      </c>
      <c r="H31" s="104">
        <v>5.9257142700000003</v>
      </c>
      <c r="I31" s="104">
        <v>3.0768816600000011</v>
      </c>
      <c r="J31" s="104">
        <v>-0.49624257999999999</v>
      </c>
      <c r="K31" s="104">
        <v>0</v>
      </c>
      <c r="L31" s="104">
        <v>-7.5224150674999919</v>
      </c>
      <c r="M31" s="104">
        <v>4.4790631775000005</v>
      </c>
      <c r="N31" s="104">
        <v>0</v>
      </c>
      <c r="O31" s="112">
        <v>-0.79764710999996424</v>
      </c>
      <c r="P31" s="106">
        <v>174.11643600000002</v>
      </c>
      <c r="Q31" s="107">
        <v>4.1204863864175438</v>
      </c>
      <c r="R31" s="35">
        <f t="shared" si="1"/>
        <v>1.7763568394002505E-15</v>
      </c>
    </row>
    <row r="32" spans="1:18" ht="16.5" customHeight="1" x14ac:dyDescent="0.3">
      <c r="A32" s="117">
        <v>40451</v>
      </c>
      <c r="B32" s="112">
        <v>19.837412799999999</v>
      </c>
      <c r="C32" s="112">
        <v>31.149368520000003</v>
      </c>
      <c r="D32" s="100">
        <v>-20.162237150000003</v>
      </c>
      <c r="E32" s="112">
        <v>0.69531030999999999</v>
      </c>
      <c r="F32" s="104">
        <v>20.857547460000003</v>
      </c>
      <c r="G32" s="104">
        <v>-20.162237149999999</v>
      </c>
      <c r="H32" s="104">
        <v>6.9128098499999995</v>
      </c>
      <c r="I32" s="104">
        <v>4.3575812200000001</v>
      </c>
      <c r="J32" s="104">
        <v>-0.59701174000000012</v>
      </c>
      <c r="K32" s="104">
        <v>0</v>
      </c>
      <c r="L32" s="104">
        <v>-4.8323386275000004</v>
      </c>
      <c r="M32" s="104">
        <v>4.8447706974999996</v>
      </c>
      <c r="N32" s="104">
        <v>0</v>
      </c>
      <c r="O32" s="112">
        <v>-1.4095370700000345</v>
      </c>
      <c r="P32" s="106">
        <v>172.71933099999998</v>
      </c>
      <c r="Q32" s="107">
        <v>4.0173993694292482</v>
      </c>
      <c r="R32" s="35">
        <f t="shared" si="1"/>
        <v>-3.5527136788005009E-15</v>
      </c>
    </row>
    <row r="33" spans="1:18" ht="16.5" customHeight="1" x14ac:dyDescent="0.3">
      <c r="A33" s="117">
        <v>40482</v>
      </c>
      <c r="B33" s="112">
        <v>24.066142710000001</v>
      </c>
      <c r="C33" s="112">
        <v>28.843246180000001</v>
      </c>
      <c r="D33" s="100">
        <v>-14.26660931</v>
      </c>
      <c r="E33" s="112">
        <v>0.88382547</v>
      </c>
      <c r="F33" s="104">
        <v>15.150434779999999</v>
      </c>
      <c r="G33" s="104">
        <v>-14.26660931</v>
      </c>
      <c r="H33" s="104">
        <v>5.2101963800000011</v>
      </c>
      <c r="I33" s="104">
        <v>2.9510093900000012</v>
      </c>
      <c r="J33" s="104">
        <v>0.26062595999999993</v>
      </c>
      <c r="K33" s="104">
        <v>0</v>
      </c>
      <c r="L33" s="104">
        <v>-1.6474993050000002</v>
      </c>
      <c r="M33" s="104">
        <v>7.6682138550000003</v>
      </c>
      <c r="N33" s="104">
        <v>0</v>
      </c>
      <c r="O33" s="112">
        <v>-2.2307405499999753</v>
      </c>
      <c r="P33" s="106">
        <v>176.50930500000001</v>
      </c>
      <c r="Q33" s="107">
        <v>4.1695238896476567</v>
      </c>
      <c r="R33" s="35">
        <f t="shared" si="1"/>
        <v>4.4408920985006262E-15</v>
      </c>
    </row>
    <row r="34" spans="1:18" ht="16.5" customHeight="1" x14ac:dyDescent="0.3">
      <c r="A34" s="117">
        <v>40512</v>
      </c>
      <c r="B34" s="112">
        <v>17.30500524</v>
      </c>
      <c r="C34" s="112">
        <v>28.92315447</v>
      </c>
      <c r="D34" s="100">
        <v>-17.234575969999998</v>
      </c>
      <c r="E34" s="112">
        <v>0.7701524099999999</v>
      </c>
      <c r="F34" s="104">
        <v>18.00472838</v>
      </c>
      <c r="G34" s="104">
        <v>-17.234575970000002</v>
      </c>
      <c r="H34" s="104">
        <v>3.8665738299999992</v>
      </c>
      <c r="I34" s="104">
        <v>-2.4472330200000023</v>
      </c>
      <c r="J34" s="104">
        <v>0.65210197000000014</v>
      </c>
      <c r="K34" s="104">
        <v>0</v>
      </c>
      <c r="L34" s="104">
        <v>-7.1411650975000036</v>
      </c>
      <c r="M34" s="104">
        <v>5.3303556774999992</v>
      </c>
      <c r="N34" s="104">
        <v>0</v>
      </c>
      <c r="O34" s="112">
        <v>-6.6623945799999795</v>
      </c>
      <c r="P34" s="106">
        <v>168.03610100000003</v>
      </c>
      <c r="Q34" s="107">
        <v>3.9308963059759829</v>
      </c>
      <c r="R34" s="35">
        <f t="shared" si="1"/>
        <v>0</v>
      </c>
    </row>
    <row r="35" spans="1:18" ht="16.5" customHeight="1" x14ac:dyDescent="0.3">
      <c r="A35" s="117">
        <v>40543</v>
      </c>
      <c r="B35" s="112">
        <v>27.397945722999999</v>
      </c>
      <c r="C35" s="112">
        <v>27.341287790000006</v>
      </c>
      <c r="D35" s="100">
        <v>-15.741450740000001</v>
      </c>
      <c r="E35" s="112">
        <v>0.4061691400000001</v>
      </c>
      <c r="F35" s="104">
        <v>16.147619880000001</v>
      </c>
      <c r="G35" s="104">
        <v>-15.741450740000001</v>
      </c>
      <c r="H35" s="104">
        <v>7.1997330600000016</v>
      </c>
      <c r="I35" s="104">
        <v>2.2209569700000009</v>
      </c>
      <c r="J35" s="104">
        <v>0.7018982629999998</v>
      </c>
      <c r="K35" s="104">
        <v>0</v>
      </c>
      <c r="L35" s="104">
        <v>1.957530525499994</v>
      </c>
      <c r="M35" s="104">
        <v>12.353151697500001</v>
      </c>
      <c r="N35" s="104">
        <v>0</v>
      </c>
      <c r="O35" s="112">
        <v>-4.8589632230000248</v>
      </c>
      <c r="P35" s="106">
        <v>177.48782</v>
      </c>
      <c r="Q35" s="107">
        <v>4.0988780297533323</v>
      </c>
      <c r="R35" s="35">
        <f t="shared" si="1"/>
        <v>0</v>
      </c>
    </row>
    <row r="36" spans="1:18" ht="16.5" customHeight="1" x14ac:dyDescent="0.3">
      <c r="A36" s="93"/>
      <c r="B36" s="94"/>
      <c r="C36" s="94"/>
      <c r="D36" s="100"/>
      <c r="E36" s="103"/>
      <c r="F36" s="104"/>
      <c r="G36" s="100"/>
      <c r="H36" s="100"/>
      <c r="I36" s="100"/>
      <c r="J36" s="100"/>
      <c r="K36" s="100"/>
      <c r="L36" s="104"/>
      <c r="M36" s="104"/>
      <c r="N36" s="100"/>
      <c r="O36" s="112"/>
      <c r="P36" s="106"/>
      <c r="Q36" s="107"/>
      <c r="R36" s="35"/>
    </row>
    <row r="37" spans="1:18" ht="16.5" customHeight="1" x14ac:dyDescent="0.3">
      <c r="A37" s="118">
        <v>2011</v>
      </c>
      <c r="B37" s="94"/>
      <c r="C37" s="94"/>
      <c r="D37" s="100"/>
      <c r="E37" s="103"/>
      <c r="F37" s="104"/>
      <c r="G37" s="100"/>
      <c r="H37" s="100"/>
      <c r="I37" s="100"/>
      <c r="J37" s="100"/>
      <c r="K37" s="100"/>
      <c r="L37" s="104"/>
      <c r="M37" s="104"/>
      <c r="N37" s="100"/>
      <c r="O37" s="112"/>
      <c r="P37" s="106"/>
      <c r="Q37" s="107"/>
      <c r="R37" s="35"/>
    </row>
    <row r="38" spans="1:18" ht="16.5" customHeight="1" x14ac:dyDescent="0.3">
      <c r="A38" s="117">
        <v>40574</v>
      </c>
      <c r="B38" s="112">
        <v>14.376559363</v>
      </c>
      <c r="C38" s="112">
        <v>35.702084900000003</v>
      </c>
      <c r="D38" s="100">
        <v>-24.246556500000001</v>
      </c>
      <c r="E38" s="112">
        <v>0.39625427999999996</v>
      </c>
      <c r="F38" s="104">
        <v>24.642810780000001</v>
      </c>
      <c r="G38" s="104">
        <v>-24.246556500000001</v>
      </c>
      <c r="H38" s="104">
        <v>5.2605513099999994</v>
      </c>
      <c r="I38" s="104">
        <v>-1.5752634699999999</v>
      </c>
      <c r="J38" s="104">
        <v>0.65248845300000013</v>
      </c>
      <c r="K38" s="104">
        <v>0</v>
      </c>
      <c r="L38" s="104">
        <v>-19.575759316999996</v>
      </c>
      <c r="M38" s="104">
        <v>4.3196413100000006</v>
      </c>
      <c r="N38" s="104">
        <v>0</v>
      </c>
      <c r="O38" s="112">
        <v>2.962276007000014</v>
      </c>
      <c r="P38" s="106">
        <v>165.19397800000002</v>
      </c>
      <c r="Q38" s="107">
        <v>3.7420357227562855</v>
      </c>
      <c r="R38" s="35">
        <f>P38-P35-(SUM(L38:N38))-O38</f>
        <v>-3.5527136788005009E-15</v>
      </c>
    </row>
    <row r="39" spans="1:18" ht="16.5" customHeight="1" x14ac:dyDescent="0.3">
      <c r="A39" s="117">
        <v>40602</v>
      </c>
      <c r="B39" s="112">
        <v>21.41941061</v>
      </c>
      <c r="C39" s="112">
        <v>34.26829017</v>
      </c>
      <c r="D39" s="100">
        <v>-19.074104870000006</v>
      </c>
      <c r="E39" s="112">
        <v>0.29722978999999999</v>
      </c>
      <c r="F39" s="104">
        <v>19.371334660000006</v>
      </c>
      <c r="G39" s="104">
        <v>-19.074104870000003</v>
      </c>
      <c r="H39" s="104">
        <v>3.51915041</v>
      </c>
      <c r="I39" s="104">
        <v>0.99786743000000022</v>
      </c>
      <c r="J39" s="104">
        <v>0.74743537999999987</v>
      </c>
      <c r="K39" s="104">
        <v>0</v>
      </c>
      <c r="L39" s="104">
        <v>-12.786146115000008</v>
      </c>
      <c r="M39" s="104">
        <v>5.1509476350000023</v>
      </c>
      <c r="N39" s="104">
        <v>0</v>
      </c>
      <c r="O39" s="112">
        <v>1.2548724799999746</v>
      </c>
      <c r="P39" s="106">
        <v>158.81365199999999</v>
      </c>
      <c r="Q39" s="107">
        <v>3.5395843637137374</v>
      </c>
      <c r="R39" s="35">
        <f t="shared" si="1"/>
        <v>6.2172489379008766E-15</v>
      </c>
    </row>
    <row r="40" spans="1:18" ht="16.5" customHeight="1" x14ac:dyDescent="0.3">
      <c r="A40" s="117">
        <v>40633</v>
      </c>
      <c r="B40" s="112">
        <v>16.013948674000002</v>
      </c>
      <c r="C40" s="112">
        <v>27.873324219999997</v>
      </c>
      <c r="D40" s="100">
        <v>-17.080889720000002</v>
      </c>
      <c r="E40" s="112">
        <v>0.59111475000000002</v>
      </c>
      <c r="F40" s="104">
        <v>17.672004470000001</v>
      </c>
      <c r="G40" s="104">
        <v>-17.080889719999998</v>
      </c>
      <c r="H40" s="104">
        <v>3.9132276700000004</v>
      </c>
      <c r="I40" s="104">
        <v>1.5148859100000009</v>
      </c>
      <c r="J40" s="104">
        <v>-0.23417473999999994</v>
      </c>
      <c r="K40" s="104">
        <v>0</v>
      </c>
      <c r="L40" s="104">
        <v>-9.8636917384999983</v>
      </c>
      <c r="M40" s="104">
        <v>3.8487025724999993</v>
      </c>
      <c r="N40" s="104">
        <v>0</v>
      </c>
      <c r="O40" s="112">
        <v>4.3116571660000105</v>
      </c>
      <c r="P40" s="106">
        <v>157.11032</v>
      </c>
      <c r="Q40" s="107">
        <v>3.5070536351050636</v>
      </c>
      <c r="R40" s="35">
        <f t="shared" si="1"/>
        <v>0</v>
      </c>
    </row>
    <row r="41" spans="1:18" ht="16.5" customHeight="1" x14ac:dyDescent="0.3">
      <c r="A41" s="117">
        <v>40663</v>
      </c>
      <c r="B41" s="112">
        <v>18.080620379999999</v>
      </c>
      <c r="C41" s="112">
        <v>24.551005980000003</v>
      </c>
      <c r="D41" s="100">
        <v>-14.201834430000002</v>
      </c>
      <c r="E41" s="112">
        <v>1.05487281</v>
      </c>
      <c r="F41" s="104">
        <v>15.256707240000001</v>
      </c>
      <c r="G41" s="104">
        <v>-14.201834430000002</v>
      </c>
      <c r="H41" s="104">
        <v>3.9158949299999999</v>
      </c>
      <c r="I41" s="104">
        <v>1.0984357800000006</v>
      </c>
      <c r="J41" s="104">
        <v>0.57794330999999999</v>
      </c>
      <c r="K41" s="104">
        <v>0</v>
      </c>
      <c r="L41" s="104">
        <v>-1.494142495000002</v>
      </c>
      <c r="M41" s="104">
        <v>4.4405460249999997</v>
      </c>
      <c r="N41" s="104">
        <v>0</v>
      </c>
      <c r="O41" s="112">
        <v>9.4694700000275134E-3</v>
      </c>
      <c r="P41" s="106">
        <v>160.06619300000003</v>
      </c>
      <c r="Q41" s="107">
        <v>3.5924967943830288</v>
      </c>
      <c r="R41" s="35">
        <f t="shared" si="1"/>
        <v>0</v>
      </c>
    </row>
    <row r="42" spans="1:18" ht="16.5" customHeight="1" x14ac:dyDescent="0.3">
      <c r="A42" s="117">
        <v>40694</v>
      </c>
      <c r="B42" s="112">
        <v>32.186999390000004</v>
      </c>
      <c r="C42" s="112">
        <v>25.4917467</v>
      </c>
      <c r="D42" s="100">
        <v>-13.47960389</v>
      </c>
      <c r="E42" s="112">
        <v>3.4299915500000004</v>
      </c>
      <c r="F42" s="104">
        <v>16.90959544</v>
      </c>
      <c r="G42" s="104">
        <v>-13.47960389</v>
      </c>
      <c r="H42" s="104">
        <v>4.9028829900000002</v>
      </c>
      <c r="I42" s="104">
        <v>7.177720449999998</v>
      </c>
      <c r="J42" s="104">
        <v>1.3180709699999995</v>
      </c>
      <c r="K42" s="104">
        <v>0</v>
      </c>
      <c r="L42" s="104">
        <v>7.3884096325000037</v>
      </c>
      <c r="M42" s="104">
        <v>8.8138684574999999</v>
      </c>
      <c r="N42" s="104">
        <v>0</v>
      </c>
      <c r="O42" s="112">
        <v>-6.0254370900000076</v>
      </c>
      <c r="P42" s="106">
        <v>170.24303400000002</v>
      </c>
      <c r="Q42" s="107">
        <v>3.7827567312326247</v>
      </c>
      <c r="R42" s="35">
        <f t="shared" si="1"/>
        <v>0</v>
      </c>
    </row>
    <row r="43" spans="1:18" ht="16.5" customHeight="1" x14ac:dyDescent="0.3">
      <c r="A43" s="117">
        <v>40724</v>
      </c>
      <c r="B43" s="112">
        <v>110.69494887000002</v>
      </c>
      <c r="C43" s="112">
        <v>73.103384309999996</v>
      </c>
      <c r="D43" s="100">
        <v>-20.386557199999999</v>
      </c>
      <c r="E43" s="112">
        <v>0.81977779000000006</v>
      </c>
      <c r="F43" s="104">
        <v>21.206334989999998</v>
      </c>
      <c r="G43" s="104">
        <v>-20.386557199999999</v>
      </c>
      <c r="H43" s="104">
        <v>4.71112661</v>
      </c>
      <c r="I43" s="104">
        <v>2.3340523499999999</v>
      </c>
      <c r="J43" s="104">
        <v>0.34154351999999999</v>
      </c>
      <c r="K43" s="104">
        <v>0</v>
      </c>
      <c r="L43" s="104">
        <v>-8.8029265624999944</v>
      </c>
      <c r="M43" s="104">
        <v>55.112662322500022</v>
      </c>
      <c r="N43" s="104">
        <v>0</v>
      </c>
      <c r="O43" s="112">
        <v>-12.794055760000049</v>
      </c>
      <c r="P43" s="106">
        <v>203.758714</v>
      </c>
      <c r="Q43" s="107">
        <v>4.4682569197952313</v>
      </c>
      <c r="R43" s="35">
        <f t="shared" si="1"/>
        <v>0</v>
      </c>
    </row>
    <row r="44" spans="1:18" ht="16.5" customHeight="1" x14ac:dyDescent="0.3">
      <c r="A44" s="117">
        <v>40755</v>
      </c>
      <c r="B44" s="112">
        <v>15.827118419999998</v>
      </c>
      <c r="C44" s="112">
        <v>27.946415860000009</v>
      </c>
      <c r="D44" s="100">
        <v>-18.677423720000004</v>
      </c>
      <c r="E44" s="112">
        <v>0.41098166000000003</v>
      </c>
      <c r="F44" s="104">
        <v>19.088405380000005</v>
      </c>
      <c r="G44" s="104">
        <v>-18.677423720000004</v>
      </c>
      <c r="H44" s="104">
        <v>4.9329303999999992</v>
      </c>
      <c r="I44" s="104">
        <v>1.1786800499999999</v>
      </c>
      <c r="J44" s="104">
        <v>0.86200909000000003</v>
      </c>
      <c r="K44" s="104">
        <v>0</v>
      </c>
      <c r="L44" s="104">
        <v>-7.5981819150000014</v>
      </c>
      <c r="M44" s="104">
        <v>3.711138515</v>
      </c>
      <c r="N44" s="104">
        <v>0</v>
      </c>
      <c r="O44" s="112">
        <v>-2.2614016000000099</v>
      </c>
      <c r="P44" s="106">
        <v>197.61026899999999</v>
      </c>
      <c r="Q44" s="107">
        <v>4.3747563289449189</v>
      </c>
      <c r="R44" s="35">
        <f t="shared" si="1"/>
        <v>0</v>
      </c>
    </row>
    <row r="45" spans="1:18" ht="16.5" customHeight="1" x14ac:dyDescent="0.3">
      <c r="A45" s="117">
        <v>40786</v>
      </c>
      <c r="B45" s="112">
        <v>40.39789789000001</v>
      </c>
      <c r="C45" s="112">
        <v>36.808400709999987</v>
      </c>
      <c r="D45" s="100">
        <v>-23.074553129999998</v>
      </c>
      <c r="E45" s="112">
        <v>0.79511142999999995</v>
      </c>
      <c r="F45" s="104">
        <v>23.869664559999997</v>
      </c>
      <c r="G45" s="104">
        <v>-23.074553129999998</v>
      </c>
      <c r="H45" s="104">
        <v>4.5880303399999995</v>
      </c>
      <c r="I45" s="104">
        <v>1.1299953700000005</v>
      </c>
      <c r="J45" s="104">
        <v>0.75671199000000011</v>
      </c>
      <c r="K45" s="104">
        <v>0</v>
      </c>
      <c r="L45" s="104">
        <v>0.55057399750000258</v>
      </c>
      <c r="M45" s="104">
        <v>11.032711762500004</v>
      </c>
      <c r="N45" s="104">
        <v>0</v>
      </c>
      <c r="O45" s="112">
        <v>3.2457032400000045</v>
      </c>
      <c r="P45" s="106">
        <v>212.439258</v>
      </c>
      <c r="Q45" s="107">
        <v>4.687907353176068</v>
      </c>
      <c r="R45" s="35">
        <f t="shared" si="1"/>
        <v>-3.5527136788005009E-15</v>
      </c>
    </row>
    <row r="46" spans="1:18" ht="16.5" customHeight="1" x14ac:dyDescent="0.3">
      <c r="A46" s="117">
        <v>40816</v>
      </c>
      <c r="B46" s="112">
        <v>19.176621702999999</v>
      </c>
      <c r="C46" s="112">
        <v>33.191404919999997</v>
      </c>
      <c r="D46" s="100">
        <v>-19.189090839999999</v>
      </c>
      <c r="E46" s="112">
        <v>0.28015783</v>
      </c>
      <c r="F46" s="104">
        <v>19.469248669999999</v>
      </c>
      <c r="G46" s="104">
        <v>-19.189090839999999</v>
      </c>
      <c r="H46" s="104">
        <v>6.5922677199999997</v>
      </c>
      <c r="I46" s="104">
        <v>3.8891421600000013</v>
      </c>
      <c r="J46" s="104">
        <v>-9.1112969999999228E-3</v>
      </c>
      <c r="K46" s="104">
        <v>0</v>
      </c>
      <c r="L46" s="104">
        <v>-9.3628941400000016</v>
      </c>
      <c r="M46" s="104">
        <v>0.72640759000000132</v>
      </c>
      <c r="N46" s="104">
        <v>0</v>
      </c>
      <c r="O46" s="112">
        <v>4.2545225499999866</v>
      </c>
      <c r="P46" s="106">
        <v>208.05729399999998</v>
      </c>
      <c r="Q46" s="107">
        <v>4.5702055071331227</v>
      </c>
      <c r="R46" s="35">
        <f t="shared" si="1"/>
        <v>0</v>
      </c>
    </row>
    <row r="47" spans="1:18" ht="16.5" customHeight="1" x14ac:dyDescent="0.3">
      <c r="A47" s="117">
        <v>40847</v>
      </c>
      <c r="B47" s="112">
        <v>35.517446280000001</v>
      </c>
      <c r="C47" s="112">
        <v>32.549462689999999</v>
      </c>
      <c r="D47" s="100">
        <v>-24.081164950000002</v>
      </c>
      <c r="E47" s="112">
        <v>0.91883504999999999</v>
      </c>
      <c r="F47" s="104">
        <v>25</v>
      </c>
      <c r="G47" s="104">
        <v>-24.081164949999998</v>
      </c>
      <c r="H47" s="104">
        <v>5.5142628299999989</v>
      </c>
      <c r="I47" s="104">
        <v>3.460560129999998</v>
      </c>
      <c r="J47" s="104">
        <v>0.77482109999999993</v>
      </c>
      <c r="K47" s="104">
        <v>0</v>
      </c>
      <c r="L47" s="104">
        <v>-13.25358585</v>
      </c>
      <c r="M47" s="104">
        <v>22.334689229999999</v>
      </c>
      <c r="N47" s="104">
        <v>0</v>
      </c>
      <c r="O47" s="112">
        <v>-3.2769593799999939</v>
      </c>
      <c r="P47" s="106">
        <v>213.86143799999999</v>
      </c>
      <c r="Q47" s="107">
        <v>4.5962328744254899</v>
      </c>
      <c r="R47" s="35">
        <f t="shared" si="1"/>
        <v>3.5527136788005009E-15</v>
      </c>
    </row>
    <row r="48" spans="1:18" ht="16.5" customHeight="1" x14ac:dyDescent="0.3">
      <c r="A48" s="117">
        <v>40877</v>
      </c>
      <c r="B48" s="112">
        <v>19.037132879999998</v>
      </c>
      <c r="C48" s="112">
        <v>29.448069660000002</v>
      </c>
      <c r="D48" s="100">
        <v>-17.476526649999997</v>
      </c>
      <c r="E48" s="112">
        <v>1.10947335</v>
      </c>
      <c r="F48" s="104">
        <v>18.585999999999999</v>
      </c>
      <c r="G48" s="104">
        <v>-17.47652665</v>
      </c>
      <c r="H48" s="104">
        <v>4.2761634500000003</v>
      </c>
      <c r="I48" s="104">
        <v>1.4406121799999982</v>
      </c>
      <c r="J48" s="104">
        <v>0.43014886999999996</v>
      </c>
      <c r="K48" s="104">
        <v>0</v>
      </c>
      <c r="L48" s="104">
        <v>-9.1757626750000014</v>
      </c>
      <c r="M48" s="104">
        <v>5.9801062149999993</v>
      </c>
      <c r="N48" s="104">
        <v>0</v>
      </c>
      <c r="O48" s="112">
        <v>2.280220459999974</v>
      </c>
      <c r="P48" s="106">
        <v>212.94600199999996</v>
      </c>
      <c r="Q48" s="107">
        <v>4.5287686588425702</v>
      </c>
      <c r="R48" s="35">
        <f t="shared" si="1"/>
        <v>0</v>
      </c>
    </row>
    <row r="49" spans="1:18" ht="16.5" customHeight="1" x14ac:dyDescent="0.3">
      <c r="A49" s="117">
        <v>40908</v>
      </c>
      <c r="B49" s="112">
        <v>32.843117129999996</v>
      </c>
      <c r="C49" s="112">
        <v>30.143813389999998</v>
      </c>
      <c r="D49" s="100">
        <v>-17.986762919999997</v>
      </c>
      <c r="E49" s="112">
        <v>1.07177108</v>
      </c>
      <c r="F49" s="104">
        <v>19.058533999999998</v>
      </c>
      <c r="G49" s="104">
        <v>-17.98676292</v>
      </c>
      <c r="H49" s="104">
        <v>3.8749866199999996</v>
      </c>
      <c r="I49" s="104">
        <v>0.4713632499999994</v>
      </c>
      <c r="J49" s="104">
        <v>0.5572435400000002</v>
      </c>
      <c r="K49" s="104">
        <v>0</v>
      </c>
      <c r="L49" s="104">
        <v>10.253831435000006</v>
      </c>
      <c r="M49" s="104">
        <v>4.6632415049999985</v>
      </c>
      <c r="N49" s="104">
        <v>0</v>
      </c>
      <c r="O49" s="112">
        <v>-1.8542219399999524</v>
      </c>
      <c r="P49" s="106">
        <v>226.00885300000002</v>
      </c>
      <c r="Q49" s="107">
        <v>4.7324738866943576</v>
      </c>
      <c r="R49" s="35">
        <f t="shared" si="1"/>
        <v>0</v>
      </c>
    </row>
    <row r="50" spans="1:18" ht="16.5" customHeight="1" x14ac:dyDescent="0.3">
      <c r="A50" s="117"/>
      <c r="B50" s="94"/>
      <c r="C50" s="94"/>
      <c r="D50" s="100"/>
      <c r="E50" s="103"/>
      <c r="F50" s="104"/>
      <c r="G50" s="100"/>
      <c r="H50" s="100"/>
      <c r="I50" s="100"/>
      <c r="J50" s="100"/>
      <c r="K50" s="100"/>
      <c r="L50" s="104"/>
      <c r="M50" s="104"/>
      <c r="N50" s="100"/>
      <c r="O50" s="112"/>
      <c r="P50" s="106"/>
      <c r="Q50" s="107"/>
      <c r="R50" s="35"/>
    </row>
    <row r="51" spans="1:18" ht="16.5" customHeight="1" x14ac:dyDescent="0.3">
      <c r="A51" s="118">
        <v>2012</v>
      </c>
      <c r="B51" s="94"/>
      <c r="C51" s="94"/>
      <c r="D51" s="100"/>
      <c r="E51" s="103"/>
      <c r="F51" s="104"/>
      <c r="G51" s="100"/>
      <c r="H51" s="100"/>
      <c r="I51" s="100"/>
      <c r="J51" s="100"/>
      <c r="K51" s="100"/>
      <c r="L51" s="104"/>
      <c r="M51" s="104"/>
      <c r="N51" s="100"/>
      <c r="O51" s="112"/>
      <c r="P51" s="106"/>
      <c r="Q51" s="107"/>
      <c r="R51" s="35"/>
    </row>
    <row r="52" spans="1:18" ht="16.5" customHeight="1" x14ac:dyDescent="0.3">
      <c r="A52" s="117">
        <v>40939</v>
      </c>
      <c r="B52" s="112">
        <v>26.838941189999996</v>
      </c>
      <c r="C52" s="112">
        <v>36.772350439999997</v>
      </c>
      <c r="D52" s="100">
        <v>-21.707251639999999</v>
      </c>
      <c r="E52" s="112">
        <v>0.74327348000000004</v>
      </c>
      <c r="F52" s="104">
        <v>22.450525119999998</v>
      </c>
      <c r="G52" s="104">
        <v>-21.707251639999999</v>
      </c>
      <c r="H52" s="104">
        <v>4.50950439</v>
      </c>
      <c r="I52" s="104">
        <v>-3.4567041000000009</v>
      </c>
      <c r="J52" s="104">
        <v>1.2958304</v>
      </c>
      <c r="K52" s="104">
        <v>0</v>
      </c>
      <c r="L52" s="104">
        <v>-8.3827989425000027</v>
      </c>
      <c r="M52" s="104">
        <v>2.4312386125000001</v>
      </c>
      <c r="N52" s="104">
        <v>0</v>
      </c>
      <c r="O52" s="112">
        <v>9.4395313299999906</v>
      </c>
      <c r="P52" s="106">
        <v>229.496824</v>
      </c>
      <c r="Q52" s="107">
        <v>4.8011278296010707</v>
      </c>
      <c r="R52" s="35">
        <f>P52-P49-(SUM(L52:N52))-O52</f>
        <v>0</v>
      </c>
    </row>
    <row r="53" spans="1:18" ht="16.5" customHeight="1" x14ac:dyDescent="0.3">
      <c r="A53" s="117">
        <v>40968</v>
      </c>
      <c r="B53" s="112">
        <v>26.530755270000007</v>
      </c>
      <c r="C53" s="112">
        <v>35.277663060000002</v>
      </c>
      <c r="D53" s="100">
        <v>-24.183449609999997</v>
      </c>
      <c r="E53" s="112">
        <v>0.46596293999999999</v>
      </c>
      <c r="F53" s="104">
        <v>24.649412549999997</v>
      </c>
      <c r="G53" s="104">
        <v>-24.183449609999997</v>
      </c>
      <c r="H53" s="104">
        <v>5.0513288300000054</v>
      </c>
      <c r="I53" s="104">
        <v>1.8480635500000062</v>
      </c>
      <c r="J53" s="104">
        <v>0.75876126999999971</v>
      </c>
      <c r="K53" s="104">
        <v>0</v>
      </c>
      <c r="L53" s="104">
        <v>-7.7427491374999953</v>
      </c>
      <c r="M53" s="104">
        <v>4.2488431574999996</v>
      </c>
      <c r="N53" s="104">
        <v>0</v>
      </c>
      <c r="O53" s="112">
        <v>4.6303939799999823</v>
      </c>
      <c r="P53" s="106">
        <v>230.63331199999999</v>
      </c>
      <c r="Q53" s="107">
        <v>4.763457476149207</v>
      </c>
      <c r="R53" s="35">
        <f t="shared" si="1"/>
        <v>0</v>
      </c>
    </row>
    <row r="54" spans="1:18" ht="16.5" customHeight="1" x14ac:dyDescent="0.3">
      <c r="A54" s="117">
        <v>40999</v>
      </c>
      <c r="B54" s="112">
        <v>43.285129670000003</v>
      </c>
      <c r="C54" s="112">
        <v>37.647358890000007</v>
      </c>
      <c r="D54" s="100">
        <v>-21.009197069999995</v>
      </c>
      <c r="E54" s="112">
        <v>0.86930550999999989</v>
      </c>
      <c r="F54" s="104">
        <v>21.878502579999996</v>
      </c>
      <c r="G54" s="104">
        <v>-21.009197069999999</v>
      </c>
      <c r="H54" s="104">
        <v>4.9834466299999987</v>
      </c>
      <c r="I54" s="104">
        <v>2.1199369999998451E-2</v>
      </c>
      <c r="J54" s="104">
        <v>0.13794473000000015</v>
      </c>
      <c r="K54" s="104">
        <v>0</v>
      </c>
      <c r="L54" s="104">
        <v>7.6170939225000005</v>
      </c>
      <c r="M54" s="104">
        <v>3.5782290774999979</v>
      </c>
      <c r="N54" s="104">
        <v>0</v>
      </c>
      <c r="O54" s="112">
        <v>-2.6091539999999869</v>
      </c>
      <c r="P54" s="106">
        <v>239.219481</v>
      </c>
      <c r="Q54" s="107">
        <v>4.9042098490300692</v>
      </c>
      <c r="R54" s="35">
        <f t="shared" si="1"/>
        <v>0</v>
      </c>
    </row>
    <row r="55" spans="1:18" ht="16.5" customHeight="1" x14ac:dyDescent="0.3">
      <c r="A55" s="117">
        <v>41029</v>
      </c>
      <c r="B55" s="112">
        <v>39.32169519</v>
      </c>
      <c r="C55" s="112">
        <v>38.312178670000002</v>
      </c>
      <c r="D55" s="100">
        <v>-22.24205328</v>
      </c>
      <c r="E55" s="112">
        <v>0.67378048000000013</v>
      </c>
      <c r="F55" s="104">
        <v>22.915833760000002</v>
      </c>
      <c r="G55" s="104">
        <v>-22.24205328</v>
      </c>
      <c r="H55" s="104">
        <v>5.8726702900000003</v>
      </c>
      <c r="I55" s="104">
        <v>1.271389869999999</v>
      </c>
      <c r="J55" s="104">
        <v>1.7059101699999994</v>
      </c>
      <c r="K55" s="104">
        <v>0</v>
      </c>
      <c r="L55" s="104">
        <v>-7.5934954074999972</v>
      </c>
      <c r="M55" s="104">
        <v>13.7127806175</v>
      </c>
      <c r="N55" s="104">
        <v>0</v>
      </c>
      <c r="O55" s="112">
        <v>-5.0502782099999957</v>
      </c>
      <c r="P55" s="106">
        <v>240.288488</v>
      </c>
      <c r="Q55" s="107">
        <v>4.8502449486524073</v>
      </c>
      <c r="R55" s="35">
        <f t="shared" si="1"/>
        <v>-7.9936057773011271E-15</v>
      </c>
    </row>
    <row r="56" spans="1:18" ht="16.5" customHeight="1" x14ac:dyDescent="0.3">
      <c r="A56" s="117">
        <v>41060</v>
      </c>
      <c r="B56" s="112">
        <v>38.783009011000011</v>
      </c>
      <c r="C56" s="112">
        <v>40.624193310000003</v>
      </c>
      <c r="D56" s="100">
        <v>-26.904705799999999</v>
      </c>
      <c r="E56" s="112">
        <v>0.82896877000000002</v>
      </c>
      <c r="F56" s="104">
        <v>27.733674569999998</v>
      </c>
      <c r="G56" s="104">
        <v>-26.904705799999999</v>
      </c>
      <c r="H56" s="104">
        <v>9.3777715000000015</v>
      </c>
      <c r="I56" s="104">
        <v>5.3969670310000017</v>
      </c>
      <c r="J56" s="104">
        <v>1.3425893799999999</v>
      </c>
      <c r="K56" s="104">
        <v>0</v>
      </c>
      <c r="L56" s="104">
        <v>-8.8237097500041273E-3</v>
      </c>
      <c r="M56" s="104">
        <v>5.9450653107500004</v>
      </c>
      <c r="N56" s="104">
        <v>0</v>
      </c>
      <c r="O56" s="112">
        <v>-1.266693600999977</v>
      </c>
      <c r="P56" s="106">
        <v>244.95803600000002</v>
      </c>
      <c r="Q56" s="107">
        <v>4.7958636962317165</v>
      </c>
      <c r="R56" s="35">
        <f t="shared" si="1"/>
        <v>0</v>
      </c>
    </row>
    <row r="57" spans="1:18" ht="16.5" customHeight="1" x14ac:dyDescent="0.3">
      <c r="A57" s="117">
        <v>41090</v>
      </c>
      <c r="B57" s="112">
        <v>37.86184609</v>
      </c>
      <c r="C57" s="112">
        <v>46.395975440000001</v>
      </c>
      <c r="D57" s="100">
        <v>-29.100164239999994</v>
      </c>
      <c r="E57" s="112">
        <v>0.56120881</v>
      </c>
      <c r="F57" s="104">
        <v>29.661373049999995</v>
      </c>
      <c r="G57" s="104">
        <v>-29.100164239999994</v>
      </c>
      <c r="H57" s="104">
        <v>6.8782184599999994</v>
      </c>
      <c r="I57" s="104">
        <v>9.8798290000000635E-2</v>
      </c>
      <c r="J57" s="104">
        <v>1.14236359</v>
      </c>
      <c r="K57" s="104">
        <v>0</v>
      </c>
      <c r="L57" s="104">
        <v>-10.729485954999998</v>
      </c>
      <c r="M57" s="104">
        <v>9.1606833749999996</v>
      </c>
      <c r="N57" s="104">
        <v>0</v>
      </c>
      <c r="O57" s="112">
        <v>7.7116944299999863</v>
      </c>
      <c r="P57" s="106">
        <v>251.10092785000001</v>
      </c>
      <c r="Q57" s="107">
        <v>4.7647722581274028</v>
      </c>
      <c r="R57" s="35">
        <f t="shared" si="1"/>
        <v>0</v>
      </c>
    </row>
    <row r="58" spans="1:18" ht="16.5" customHeight="1" x14ac:dyDescent="0.3">
      <c r="A58" s="117">
        <v>41121</v>
      </c>
      <c r="B58" s="112">
        <v>40.032090379999993</v>
      </c>
      <c r="C58" s="112">
        <v>45.700486820000016</v>
      </c>
      <c r="D58" s="100">
        <v>-29.884238830000001</v>
      </c>
      <c r="E58" s="112">
        <v>0.67771940000000008</v>
      </c>
      <c r="F58" s="104">
        <v>30.561958230000002</v>
      </c>
      <c r="G58" s="104">
        <v>-29.884238829999997</v>
      </c>
      <c r="H58" s="104">
        <v>8.9424184300000018</v>
      </c>
      <c r="I58" s="104">
        <v>5.772824990000001</v>
      </c>
      <c r="J58" s="104">
        <v>1.6391873400000003</v>
      </c>
      <c r="K58" s="104">
        <v>0</v>
      </c>
      <c r="L58" s="104">
        <v>-3.5684152749999924</v>
      </c>
      <c r="M58" s="104">
        <v>5.6903858650000005</v>
      </c>
      <c r="N58" s="104">
        <v>0</v>
      </c>
      <c r="O58" s="112">
        <v>-2.1219694399999982</v>
      </c>
      <c r="P58" s="106">
        <v>251.10092900000001</v>
      </c>
      <c r="Q58" s="107">
        <v>4.7484765049088269</v>
      </c>
      <c r="R58" s="35">
        <f t="shared" si="1"/>
        <v>-7.1054273576010019E-15</v>
      </c>
    </row>
    <row r="59" spans="1:18" ht="16.5" customHeight="1" x14ac:dyDescent="0.3">
      <c r="A59" s="117">
        <v>41152</v>
      </c>
      <c r="B59" s="112">
        <v>32.694699310000004</v>
      </c>
      <c r="C59" s="112">
        <v>44.456878320000001</v>
      </c>
      <c r="D59" s="100">
        <v>-27.485693260000001</v>
      </c>
      <c r="E59" s="112">
        <v>0.89206449999999993</v>
      </c>
      <c r="F59" s="104">
        <v>28.377757760000001</v>
      </c>
      <c r="G59" s="104">
        <v>-27.485693260000001</v>
      </c>
      <c r="H59" s="104">
        <v>5.1751675500000003</v>
      </c>
      <c r="I59" s="104">
        <v>0.71585577000000011</v>
      </c>
      <c r="J59" s="104">
        <v>0.42996303999999996</v>
      </c>
      <c r="K59" s="104">
        <v>0</v>
      </c>
      <c r="L59" s="104">
        <v>-7.5441451450000017</v>
      </c>
      <c r="M59" s="104">
        <v>4.7040599050000003</v>
      </c>
      <c r="N59" s="104">
        <v>0</v>
      </c>
      <c r="O59" s="112">
        <v>4.4153542399999957</v>
      </c>
      <c r="P59" s="106">
        <v>252.676198</v>
      </c>
      <c r="Q59" s="107">
        <v>4.7085830679012357</v>
      </c>
      <c r="R59" s="35">
        <f t="shared" si="1"/>
        <v>0</v>
      </c>
    </row>
    <row r="60" spans="1:18" ht="16.5" customHeight="1" x14ac:dyDescent="0.3">
      <c r="A60" s="117">
        <v>41182</v>
      </c>
      <c r="B60" s="112">
        <v>36.631273720000003</v>
      </c>
      <c r="C60" s="112">
        <v>48.430918230000003</v>
      </c>
      <c r="D60" s="100">
        <v>-29.370560190000006</v>
      </c>
      <c r="E60" s="112">
        <v>0.79935937999999984</v>
      </c>
      <c r="F60" s="104">
        <v>30.169919570000005</v>
      </c>
      <c r="G60" s="104">
        <v>-29.370560190000003</v>
      </c>
      <c r="H60" s="104">
        <v>4.9355319399999997</v>
      </c>
      <c r="I60" s="104">
        <v>3.1062611600000016</v>
      </c>
      <c r="J60" s="104">
        <v>-1.6894524900000001</v>
      </c>
      <c r="K60" s="104">
        <v>0</v>
      </c>
      <c r="L60" s="104">
        <v>-12.075004762500008</v>
      </c>
      <c r="M60" s="104">
        <v>7.3117302525000003</v>
      </c>
      <c r="N60" s="104">
        <v>0</v>
      </c>
      <c r="O60" s="112">
        <v>-1.5551490000000889E-2</v>
      </c>
      <c r="P60" s="106">
        <v>247.89737199999999</v>
      </c>
      <c r="Q60" s="107">
        <v>4.5726996203071684</v>
      </c>
      <c r="R60" s="35">
        <f t="shared" si="1"/>
        <v>-8.8817841970012523E-16</v>
      </c>
    </row>
    <row r="61" spans="1:18" ht="16.5" customHeight="1" x14ac:dyDescent="0.3">
      <c r="A61" s="117">
        <v>41213</v>
      </c>
      <c r="B61" s="112">
        <v>36.627707430000008</v>
      </c>
      <c r="C61" s="112">
        <v>44.863597159999983</v>
      </c>
      <c r="D61" s="100">
        <v>-27.231189369999981</v>
      </c>
      <c r="E61" s="112">
        <v>1.4927775699999999</v>
      </c>
      <c r="F61" s="104">
        <v>28.723966939999983</v>
      </c>
      <c r="G61" s="104">
        <v>-27.231189369999985</v>
      </c>
      <c r="H61" s="104">
        <v>8.0713740900000008</v>
      </c>
      <c r="I61" s="104">
        <v>5.0890298299999994</v>
      </c>
      <c r="J61" s="104">
        <v>-7.7453499999999856E-2</v>
      </c>
      <c r="K61" s="104">
        <v>0</v>
      </c>
      <c r="L61" s="104">
        <v>-4.1687673774999894</v>
      </c>
      <c r="M61" s="104">
        <v>4.0200259874999995</v>
      </c>
      <c r="N61" s="104">
        <v>0</v>
      </c>
      <c r="O61" s="112">
        <v>-1.5581476100000007</v>
      </c>
      <c r="P61" s="106">
        <v>246.190483</v>
      </c>
      <c r="Q61" s="107">
        <v>4.5317907373683699</v>
      </c>
      <c r="R61" s="35">
        <f t="shared" si="1"/>
        <v>0</v>
      </c>
    </row>
    <row r="62" spans="1:18" ht="16.5" customHeight="1" x14ac:dyDescent="0.3">
      <c r="A62" s="117">
        <v>41243</v>
      </c>
      <c r="B62" s="112">
        <v>47.994596319999999</v>
      </c>
      <c r="C62" s="112">
        <v>45.815892750000003</v>
      </c>
      <c r="D62" s="100">
        <v>-25.357474909999997</v>
      </c>
      <c r="E62" s="112">
        <v>1.8346425500000001</v>
      </c>
      <c r="F62" s="104">
        <v>27.192117459999999</v>
      </c>
      <c r="G62" s="104">
        <v>-25.357474909999997</v>
      </c>
      <c r="H62" s="104">
        <v>6.7189712500000009</v>
      </c>
      <c r="I62" s="104">
        <v>3.8116543700000003</v>
      </c>
      <c r="J62" s="104">
        <v>0.24309863000000007</v>
      </c>
      <c r="K62" s="104">
        <v>0</v>
      </c>
      <c r="L62" s="104">
        <v>-3.6428450024999961</v>
      </c>
      <c r="M62" s="104">
        <v>14.7122602725</v>
      </c>
      <c r="N62" s="104">
        <v>0</v>
      </c>
      <c r="O62" s="112">
        <v>-3.5202042700000176</v>
      </c>
      <c r="P62" s="106">
        <v>253.73969399999999</v>
      </c>
      <c r="Q62" s="107">
        <v>4.6168948476942901</v>
      </c>
      <c r="R62" s="35">
        <f t="shared" si="1"/>
        <v>0</v>
      </c>
    </row>
    <row r="63" spans="1:18" ht="16.5" customHeight="1" x14ac:dyDescent="0.3">
      <c r="A63" s="117">
        <v>41274</v>
      </c>
      <c r="B63" s="112">
        <v>40.44583815</v>
      </c>
      <c r="C63" s="112">
        <v>41.67434682999999</v>
      </c>
      <c r="D63" s="100">
        <v>-25.555884279999997</v>
      </c>
      <c r="E63" s="112">
        <v>2.0288003400000001</v>
      </c>
      <c r="F63" s="104">
        <v>27.584684619999997</v>
      </c>
      <c r="G63" s="104">
        <v>-25.555884279999994</v>
      </c>
      <c r="H63" s="104">
        <v>6.0804126600000004</v>
      </c>
      <c r="I63" s="104">
        <v>2.117765970000002</v>
      </c>
      <c r="J63" s="104">
        <v>0.73928542999999991</v>
      </c>
      <c r="K63" s="104">
        <v>0</v>
      </c>
      <c r="L63" s="104">
        <v>-0.41633391250000074</v>
      </c>
      <c r="M63" s="104">
        <v>6.1388724225000004</v>
      </c>
      <c r="N63" s="104">
        <v>0</v>
      </c>
      <c r="O63" s="112">
        <v>-2.1378055099999784</v>
      </c>
      <c r="P63" s="106">
        <v>257.32442700000001</v>
      </c>
      <c r="Q63" s="107">
        <v>4.6459498881247248</v>
      </c>
      <c r="R63" s="35">
        <f t="shared" si="1"/>
        <v>7.1054273576010019E-15</v>
      </c>
    </row>
    <row r="64" spans="1:18" ht="16.5" customHeight="1" x14ac:dyDescent="0.3">
      <c r="A64" s="93"/>
      <c r="B64" s="94"/>
      <c r="C64" s="94"/>
      <c r="D64" s="100"/>
      <c r="E64" s="103"/>
      <c r="F64" s="104"/>
      <c r="G64" s="100"/>
      <c r="H64" s="100"/>
      <c r="I64" s="100"/>
      <c r="J64" s="100"/>
      <c r="K64" s="100"/>
      <c r="L64" s="104"/>
      <c r="M64" s="104"/>
      <c r="N64" s="100"/>
      <c r="O64" s="112"/>
      <c r="P64" s="106"/>
      <c r="Q64" s="107"/>
      <c r="R64" s="35"/>
    </row>
    <row r="65" spans="1:18" ht="16.5" customHeight="1" x14ac:dyDescent="0.3">
      <c r="A65" s="118">
        <v>2013</v>
      </c>
      <c r="B65" s="94"/>
      <c r="C65" s="94"/>
      <c r="D65" s="100"/>
      <c r="E65" s="103"/>
      <c r="F65" s="104"/>
      <c r="G65" s="100"/>
      <c r="H65" s="100"/>
      <c r="I65" s="100"/>
      <c r="J65" s="100"/>
      <c r="K65" s="100"/>
      <c r="L65" s="104"/>
      <c r="M65" s="104"/>
      <c r="N65" s="100"/>
      <c r="O65" s="112"/>
      <c r="P65" s="106"/>
      <c r="Q65" s="107"/>
      <c r="R65" s="35"/>
    </row>
    <row r="66" spans="1:18" ht="16.5" customHeight="1" x14ac:dyDescent="0.3">
      <c r="A66" s="117">
        <v>41305</v>
      </c>
      <c r="B66" s="112">
        <v>32.161847330000008</v>
      </c>
      <c r="C66" s="112">
        <v>37.547167700000003</v>
      </c>
      <c r="D66" s="100">
        <v>-22.530626740000006</v>
      </c>
      <c r="E66" s="112">
        <v>0.99250415999999975</v>
      </c>
      <c r="F66" s="104">
        <v>23.523130900000005</v>
      </c>
      <c r="G66" s="104">
        <v>-22.530626740000002</v>
      </c>
      <c r="H66" s="104">
        <v>6.3353716400000009</v>
      </c>
      <c r="I66" s="104">
        <v>0.96602483000000028</v>
      </c>
      <c r="J66" s="104">
        <v>1.17940249</v>
      </c>
      <c r="K66" s="104">
        <v>0</v>
      </c>
      <c r="L66" s="104">
        <v>-10.394542262499996</v>
      </c>
      <c r="M66" s="104">
        <v>5.9827965324999992</v>
      </c>
      <c r="N66" s="104">
        <v>0</v>
      </c>
      <c r="O66" s="112">
        <v>7.4180617300000318</v>
      </c>
      <c r="P66" s="106">
        <v>260.33074300000004</v>
      </c>
      <c r="Q66" s="107">
        <v>4.6916702484559751</v>
      </c>
      <c r="R66" s="35">
        <f>P66-P63-(SUM(L66:N66))-O66</f>
        <v>-7.9936057773011271E-15</v>
      </c>
    </row>
    <row r="67" spans="1:18" ht="16.5" customHeight="1" x14ac:dyDescent="0.3">
      <c r="A67" s="117">
        <v>41333</v>
      </c>
      <c r="B67" s="112">
        <v>30.632981550000004</v>
      </c>
      <c r="C67" s="112">
        <v>33.115884110000003</v>
      </c>
      <c r="D67" s="100">
        <v>-19.289483199999999</v>
      </c>
      <c r="E67" s="112">
        <v>0.61010795999999989</v>
      </c>
      <c r="F67" s="104">
        <v>19.89959116</v>
      </c>
      <c r="G67" s="104">
        <v>-19.289483199999999</v>
      </c>
      <c r="H67" s="104">
        <v>4.9314833199999999</v>
      </c>
      <c r="I67" s="104">
        <v>6.4576980000001644E-2</v>
      </c>
      <c r="J67" s="104">
        <v>0.83958014999999997</v>
      </c>
      <c r="K67" s="104">
        <v>0</v>
      </c>
      <c r="L67" s="104">
        <v>-5.3217736974999958</v>
      </c>
      <c r="M67" s="104">
        <v>3.5680436974999994</v>
      </c>
      <c r="N67" s="104">
        <v>0</v>
      </c>
      <c r="O67" s="112">
        <v>-0.54721800000006304</v>
      </c>
      <c r="P67" s="106">
        <v>258.02979499999998</v>
      </c>
      <c r="Q67" s="107">
        <v>4.6599930457057326</v>
      </c>
      <c r="R67" s="35">
        <f t="shared" si="1"/>
        <v>-2.6645352591003757E-15</v>
      </c>
    </row>
    <row r="68" spans="1:18" ht="16.5" customHeight="1" x14ac:dyDescent="0.3">
      <c r="A68" s="117">
        <v>41364</v>
      </c>
      <c r="B68" s="112">
        <v>43.029623989999997</v>
      </c>
      <c r="C68" s="112">
        <v>39.196300860000008</v>
      </c>
      <c r="D68" s="100">
        <v>-19.951748940000009</v>
      </c>
      <c r="E68" s="112">
        <v>0.76535588999999993</v>
      </c>
      <c r="F68" s="104">
        <v>20.717104830000007</v>
      </c>
      <c r="G68" s="104">
        <v>-19.951748940000009</v>
      </c>
      <c r="H68" s="104">
        <v>5.2347372500000002</v>
      </c>
      <c r="I68" s="104">
        <v>0.23850850000000354</v>
      </c>
      <c r="J68" s="104">
        <v>0.46964106000000017</v>
      </c>
      <c r="K68" s="104">
        <v>0</v>
      </c>
      <c r="L68" s="104">
        <v>-9.3008230700000141</v>
      </c>
      <c r="M68" s="104">
        <v>14.379694169999997</v>
      </c>
      <c r="N68" s="104">
        <v>0</v>
      </c>
      <c r="O68" s="112">
        <v>-18.358226099999968</v>
      </c>
      <c r="P68" s="106">
        <v>244.75044</v>
      </c>
      <c r="Q68" s="107">
        <v>4.4311382481123038</v>
      </c>
      <c r="R68" s="35">
        <f t="shared" si="1"/>
        <v>0</v>
      </c>
    </row>
    <row r="69" spans="1:18" ht="16.5" customHeight="1" x14ac:dyDescent="0.3">
      <c r="A69" s="117">
        <v>41394</v>
      </c>
      <c r="B69" s="112">
        <v>35.861780689999989</v>
      </c>
      <c r="C69" s="112">
        <v>26.624850949999999</v>
      </c>
      <c r="D69" s="100">
        <v>-14.72015242</v>
      </c>
      <c r="E69" s="112">
        <v>0.83449910999999999</v>
      </c>
      <c r="F69" s="104">
        <v>15.554651529999999</v>
      </c>
      <c r="G69" s="104">
        <v>-14.720152419999998</v>
      </c>
      <c r="H69" s="104">
        <v>5.3296406899999997</v>
      </c>
      <c r="I69" s="104">
        <v>1.5421943199999997</v>
      </c>
      <c r="J69" s="104">
        <v>1.3256020400000001</v>
      </c>
      <c r="K69" s="104">
        <v>0</v>
      </c>
      <c r="L69" s="104">
        <v>1.3277081349999982</v>
      </c>
      <c r="M69" s="104">
        <v>9.173017905</v>
      </c>
      <c r="N69" s="104">
        <v>0</v>
      </c>
      <c r="O69" s="112">
        <v>3.1429769599999862</v>
      </c>
      <c r="P69" s="106">
        <v>258.39414299999999</v>
      </c>
      <c r="Q69" s="107">
        <v>4.7516528042042063</v>
      </c>
      <c r="R69" s="35">
        <f t="shared" si="1"/>
        <v>3.5527136788005009E-15</v>
      </c>
    </row>
    <row r="70" spans="1:18" ht="16.5" customHeight="1" x14ac:dyDescent="0.3">
      <c r="A70" s="117">
        <v>41425</v>
      </c>
      <c r="B70" s="112">
        <v>38.479133050000002</v>
      </c>
      <c r="C70" s="112">
        <v>40.075216290000014</v>
      </c>
      <c r="D70" s="100">
        <v>-24.45810851000001</v>
      </c>
      <c r="E70" s="112">
        <v>0.76260472000000001</v>
      </c>
      <c r="F70" s="104">
        <v>25.220713230000008</v>
      </c>
      <c r="G70" s="104">
        <v>-24.45810851000001</v>
      </c>
      <c r="H70" s="104">
        <v>6.9191509700000005</v>
      </c>
      <c r="I70" s="104">
        <v>2.4776078299999988</v>
      </c>
      <c r="J70" s="104">
        <v>1.47189021</v>
      </c>
      <c r="K70" s="104">
        <v>0</v>
      </c>
      <c r="L70" s="104">
        <v>-6.5871608400000099</v>
      </c>
      <c r="M70" s="104">
        <v>6.0973925699999993</v>
      </c>
      <c r="N70" s="104">
        <v>0</v>
      </c>
      <c r="O70" s="112">
        <v>1.2990632699999747</v>
      </c>
      <c r="P70" s="106">
        <v>259.20343799999995</v>
      </c>
      <c r="Q70" s="107">
        <v>4.7840515783570448</v>
      </c>
      <c r="R70" s="35">
        <f t="shared" si="1"/>
        <v>0</v>
      </c>
    </row>
    <row r="71" spans="1:18" ht="16.5" customHeight="1" x14ac:dyDescent="0.3">
      <c r="A71" s="117">
        <v>41455</v>
      </c>
      <c r="B71" s="112">
        <v>41.100328439999998</v>
      </c>
      <c r="C71" s="112">
        <v>40.162871440000004</v>
      </c>
      <c r="D71" s="100">
        <v>-20.621023469999997</v>
      </c>
      <c r="E71" s="112">
        <v>0.61046302000000008</v>
      </c>
      <c r="F71" s="104">
        <v>21.231486489999998</v>
      </c>
      <c r="G71" s="104">
        <v>-20.621023470000001</v>
      </c>
      <c r="H71" s="104">
        <v>6.5339072699999994</v>
      </c>
      <c r="I71" s="104">
        <v>1.32026822</v>
      </c>
      <c r="J71" s="104">
        <v>1.0957378200000001</v>
      </c>
      <c r="K71" s="104">
        <v>0</v>
      </c>
      <c r="L71" s="104">
        <v>-4.8200465525000027</v>
      </c>
      <c r="M71" s="104">
        <v>6.8337222524999985</v>
      </c>
      <c r="N71" s="104">
        <v>0</v>
      </c>
      <c r="O71" s="112">
        <v>2.0334773000000901</v>
      </c>
      <c r="P71" s="106">
        <v>263.25059100000004</v>
      </c>
      <c r="Q71" s="107">
        <v>4.9020684217031167</v>
      </c>
      <c r="R71" s="35">
        <f t="shared" si="1"/>
        <v>7.9936057773011271E-15</v>
      </c>
    </row>
    <row r="72" spans="1:18" ht="16.5" customHeight="1" x14ac:dyDescent="0.3">
      <c r="A72" s="117">
        <v>41486</v>
      </c>
      <c r="B72" s="112">
        <v>40.041838379999994</v>
      </c>
      <c r="C72" s="112">
        <v>40.586536110000011</v>
      </c>
      <c r="D72" s="100">
        <v>-24.759625560000003</v>
      </c>
      <c r="E72" s="112">
        <v>0.89476864999999994</v>
      </c>
      <c r="F72" s="104">
        <v>25.654394210000003</v>
      </c>
      <c r="G72" s="104">
        <v>-24.75962556</v>
      </c>
      <c r="H72" s="104">
        <v>9.6042104499999983</v>
      </c>
      <c r="I72" s="104">
        <v>5.1655353799999997</v>
      </c>
      <c r="J72" s="104">
        <v>1.9203373700000002</v>
      </c>
      <c r="K72" s="104">
        <v>0</v>
      </c>
      <c r="L72" s="104">
        <v>-4.9222251049999954</v>
      </c>
      <c r="M72" s="104">
        <v>5.6447099549999997</v>
      </c>
      <c r="N72" s="104">
        <v>0</v>
      </c>
      <c r="O72" s="112">
        <v>-11.27502785000004</v>
      </c>
      <c r="P72" s="106">
        <v>252.698048</v>
      </c>
      <c r="Q72" s="107">
        <v>4.762789801052798</v>
      </c>
      <c r="R72" s="35">
        <f t="shared" si="1"/>
        <v>0</v>
      </c>
    </row>
    <row r="73" spans="1:18" ht="16.5" customHeight="1" x14ac:dyDescent="0.3">
      <c r="A73" s="117">
        <v>41517</v>
      </c>
      <c r="B73" s="112">
        <v>40.829334410000001</v>
      </c>
      <c r="C73" s="112">
        <v>33.185894269999999</v>
      </c>
      <c r="D73" s="100">
        <v>-18.294062580000002</v>
      </c>
      <c r="E73" s="112">
        <v>0.85840647999999997</v>
      </c>
      <c r="F73" s="104">
        <v>19.152469060000001</v>
      </c>
      <c r="G73" s="104">
        <v>-18.294062580000002</v>
      </c>
      <c r="H73" s="104">
        <v>7.8987592600000003</v>
      </c>
      <c r="I73" s="104">
        <v>4.2643434199999994</v>
      </c>
      <c r="J73" s="104">
        <v>0.11773557000000005</v>
      </c>
      <c r="K73" s="104">
        <v>0</v>
      </c>
      <c r="L73" s="104">
        <v>-1.4380041625000004</v>
      </c>
      <c r="M73" s="104">
        <v>10.635689602499999</v>
      </c>
      <c r="N73" s="104">
        <v>0</v>
      </c>
      <c r="O73" s="112">
        <v>-5.6776674399999756</v>
      </c>
      <c r="P73" s="106">
        <v>256.21806600000002</v>
      </c>
      <c r="Q73" s="107">
        <v>4.9129093439700382</v>
      </c>
      <c r="R73" s="35">
        <f t="shared" si="1"/>
        <v>0</v>
      </c>
    </row>
    <row r="74" spans="1:18" ht="16.5" customHeight="1" x14ac:dyDescent="0.3">
      <c r="A74" s="117">
        <v>41547</v>
      </c>
      <c r="B74" s="112">
        <v>35.43195248</v>
      </c>
      <c r="C74" s="112">
        <v>38.60980421</v>
      </c>
      <c r="D74" s="100">
        <v>-22.63685495</v>
      </c>
      <c r="E74" s="112">
        <v>1.0370129300000002</v>
      </c>
      <c r="F74" s="104">
        <v>23.67386788</v>
      </c>
      <c r="G74" s="104">
        <v>-22.636854949999996</v>
      </c>
      <c r="H74" s="104">
        <v>8.8666578400000002</v>
      </c>
      <c r="I74" s="104">
        <v>1.4394756500000003</v>
      </c>
      <c r="J74" s="104">
        <v>1.6145646899999999</v>
      </c>
      <c r="K74" s="104">
        <v>0</v>
      </c>
      <c r="L74" s="104">
        <v>-8.6257440900000013</v>
      </c>
      <c r="M74" s="104">
        <v>6.62459767</v>
      </c>
      <c r="N74" s="104">
        <v>0</v>
      </c>
      <c r="O74" s="112">
        <v>4.2164200000085472E-3</v>
      </c>
      <c r="P74" s="106">
        <v>254.22113600000003</v>
      </c>
      <c r="Q74" s="107">
        <v>4.8992644194598007</v>
      </c>
      <c r="R74" s="35">
        <f t="shared" si="1"/>
        <v>8.8817841970012523E-16</v>
      </c>
    </row>
    <row r="75" spans="1:18" ht="16.5" customHeight="1" x14ac:dyDescent="0.3">
      <c r="A75" s="117">
        <v>41578</v>
      </c>
      <c r="B75" s="112">
        <v>56.572826360000001</v>
      </c>
      <c r="C75" s="112">
        <v>43.004529980000001</v>
      </c>
      <c r="D75" s="100">
        <v>-24.447967980000001</v>
      </c>
      <c r="E75" s="112">
        <v>2.7053210200000004</v>
      </c>
      <c r="F75" s="104">
        <v>27.153289000000001</v>
      </c>
      <c r="G75" s="104">
        <v>-24.447967980000001</v>
      </c>
      <c r="H75" s="104">
        <v>7.8160868199999998</v>
      </c>
      <c r="I75" s="104">
        <v>5.9416281399999988</v>
      </c>
      <c r="J75" s="104">
        <v>3.0434998200000001</v>
      </c>
      <c r="K75" s="104">
        <v>0</v>
      </c>
      <c r="L75" s="104">
        <v>-5.9045819500000007</v>
      </c>
      <c r="M75" s="104">
        <v>20.738031630000002</v>
      </c>
      <c r="N75" s="104">
        <v>0</v>
      </c>
      <c r="O75" s="112">
        <v>-8.4904216800000221</v>
      </c>
      <c r="P75" s="106">
        <v>260.56416400000001</v>
      </c>
      <c r="Q75" s="107">
        <v>4.9963431275483021</v>
      </c>
      <c r="R75" s="35">
        <f t="shared" si="1"/>
        <v>0</v>
      </c>
    </row>
    <row r="76" spans="1:18" ht="16.5" customHeight="1" x14ac:dyDescent="0.3">
      <c r="A76" s="117">
        <v>41608</v>
      </c>
      <c r="B76" s="112">
        <v>35.839245949999999</v>
      </c>
      <c r="C76" s="112">
        <v>28.102463929999999</v>
      </c>
      <c r="D76" s="100">
        <v>-14.36623105</v>
      </c>
      <c r="E76" s="112">
        <v>2.4966085100000006</v>
      </c>
      <c r="F76" s="104">
        <v>16.862839560000001</v>
      </c>
      <c r="G76" s="104">
        <v>-14.36623105</v>
      </c>
      <c r="H76" s="104">
        <v>6.281743060000001</v>
      </c>
      <c r="I76" s="104">
        <v>2.7075601700000007</v>
      </c>
      <c r="J76" s="104">
        <v>0.22985331999999994</v>
      </c>
      <c r="K76" s="104">
        <v>0</v>
      </c>
      <c r="L76" s="104">
        <v>2.32623684</v>
      </c>
      <c r="M76" s="104">
        <v>6.39847272</v>
      </c>
      <c r="N76" s="104">
        <v>0</v>
      </c>
      <c r="O76" s="112">
        <v>-3.9005945599999929</v>
      </c>
      <c r="P76" s="106">
        <v>265.38827900000001</v>
      </c>
      <c r="Q76" s="107">
        <v>5.1555645351939816</v>
      </c>
      <c r="R76" s="35">
        <f t="shared" si="1"/>
        <v>0</v>
      </c>
    </row>
    <row r="77" spans="1:18" ht="16.5" customHeight="1" x14ac:dyDescent="0.3">
      <c r="A77" s="117">
        <v>41639</v>
      </c>
      <c r="B77" s="112">
        <v>55.019660489999993</v>
      </c>
      <c r="C77" s="112">
        <v>35.760744780000003</v>
      </c>
      <c r="D77" s="100">
        <v>-18.198774500000003</v>
      </c>
      <c r="E77" s="112">
        <v>1.6427248700000001</v>
      </c>
      <c r="F77" s="104">
        <v>19.841499370000001</v>
      </c>
      <c r="G77" s="104">
        <v>-18.198774499999999</v>
      </c>
      <c r="H77" s="104">
        <v>7.5886149700000001</v>
      </c>
      <c r="I77" s="104">
        <v>0.73008791999999989</v>
      </c>
      <c r="J77" s="104">
        <v>1.1696440399999994</v>
      </c>
      <c r="K77" s="104">
        <v>0</v>
      </c>
      <c r="L77" s="104">
        <v>12.517681337500008</v>
      </c>
      <c r="M77" s="104">
        <v>7.7710161924999994</v>
      </c>
      <c r="N77" s="104">
        <v>0</v>
      </c>
      <c r="O77" s="112">
        <v>-13.894162529999988</v>
      </c>
      <c r="P77" s="106">
        <v>271.78281400000003</v>
      </c>
      <c r="Q77" s="107">
        <v>5.3456128500579272</v>
      </c>
      <c r="R77" s="35">
        <f t="shared" si="1"/>
        <v>0</v>
      </c>
    </row>
    <row r="78" spans="1:18" ht="16.5" customHeight="1" x14ac:dyDescent="0.3">
      <c r="A78" s="93"/>
      <c r="B78" s="94"/>
      <c r="C78" s="94"/>
      <c r="D78" s="100"/>
      <c r="E78" s="103"/>
      <c r="F78" s="104"/>
      <c r="G78" s="100"/>
      <c r="H78" s="100"/>
      <c r="I78" s="100"/>
      <c r="J78" s="100"/>
      <c r="K78" s="100"/>
      <c r="L78" s="104"/>
      <c r="M78" s="104"/>
      <c r="N78" s="100"/>
      <c r="O78" s="112"/>
      <c r="P78" s="106"/>
      <c r="Q78" s="107"/>
      <c r="R78" s="35"/>
    </row>
    <row r="79" spans="1:18" ht="16.5" customHeight="1" x14ac:dyDescent="0.3">
      <c r="A79" s="118">
        <v>2014</v>
      </c>
      <c r="B79" s="94"/>
      <c r="C79" s="94"/>
      <c r="D79" s="100"/>
      <c r="E79" s="103"/>
      <c r="F79" s="104"/>
      <c r="G79" s="100"/>
      <c r="H79" s="100"/>
      <c r="I79" s="100"/>
      <c r="J79" s="100"/>
      <c r="K79" s="100"/>
      <c r="L79" s="104"/>
      <c r="M79" s="104"/>
      <c r="N79" s="100"/>
      <c r="O79" s="112"/>
      <c r="P79" s="106"/>
      <c r="Q79" s="107"/>
      <c r="R79" s="35"/>
    </row>
    <row r="80" spans="1:18" ht="16.5" customHeight="1" x14ac:dyDescent="0.3">
      <c r="A80" s="117">
        <v>41670</v>
      </c>
      <c r="B80" s="112">
        <v>44.072229229999998</v>
      </c>
      <c r="C80" s="112">
        <v>40.620646849999993</v>
      </c>
      <c r="D80" s="100">
        <v>-21.771676579999994</v>
      </c>
      <c r="E80" s="112">
        <v>1.21692891</v>
      </c>
      <c r="F80" s="104">
        <v>22.988605489999994</v>
      </c>
      <c r="G80" s="104">
        <v>-21.771676579999994</v>
      </c>
      <c r="H80" s="104">
        <v>7.6244255499999998</v>
      </c>
      <c r="I80" s="104">
        <v>0.44719904000000132</v>
      </c>
      <c r="J80" s="104">
        <v>0.94769209999999815</v>
      </c>
      <c r="K80" s="104">
        <v>0</v>
      </c>
      <c r="L80" s="104">
        <v>-0.4607923649999961</v>
      </c>
      <c r="M80" s="104">
        <v>4.849259065</v>
      </c>
      <c r="N80" s="104">
        <v>0</v>
      </c>
      <c r="O80" s="112">
        <v>0.55586129999997702</v>
      </c>
      <c r="P80" s="106">
        <v>276.72714200000001</v>
      </c>
      <c r="Q80" s="107">
        <v>5.4264344092995831</v>
      </c>
      <c r="R80" s="35">
        <f>P80-P77-(SUM(L80:N80))-O80</f>
        <v>3.5527136788005009E-15</v>
      </c>
    </row>
    <row r="81" spans="1:18" ht="16.5" customHeight="1" x14ac:dyDescent="0.3">
      <c r="A81" s="117">
        <v>41698</v>
      </c>
      <c r="B81" s="112">
        <v>33.030715259999994</v>
      </c>
      <c r="C81" s="112">
        <v>36.257036619999994</v>
      </c>
      <c r="D81" s="100">
        <v>-21.795907650000004</v>
      </c>
      <c r="E81" s="112">
        <v>0.99933667999999987</v>
      </c>
      <c r="F81" s="104">
        <v>22.795244330000003</v>
      </c>
      <c r="G81" s="104">
        <v>-21.79590765</v>
      </c>
      <c r="H81" s="104">
        <v>4.8809911700000006</v>
      </c>
      <c r="I81" s="104">
        <v>-1.5697977499999998</v>
      </c>
      <c r="J81" s="104">
        <v>1.3879041300000001</v>
      </c>
      <c r="K81" s="104">
        <v>0</v>
      </c>
      <c r="L81" s="104">
        <v>-11.089271382500002</v>
      </c>
      <c r="M81" s="104">
        <v>8.6856586424999982</v>
      </c>
      <c r="N81" s="104">
        <v>0</v>
      </c>
      <c r="O81" s="112">
        <v>6.8220597400000109</v>
      </c>
      <c r="P81" s="106">
        <v>281.14558900000003</v>
      </c>
      <c r="Q81" s="107">
        <v>5.4908401082918354</v>
      </c>
      <c r="R81" s="35">
        <f t="shared" si="1"/>
        <v>7.1054273576010019E-15</v>
      </c>
    </row>
    <row r="82" spans="1:18" ht="16.5" customHeight="1" x14ac:dyDescent="0.3">
      <c r="A82" s="117">
        <v>41729</v>
      </c>
      <c r="B82" s="112">
        <v>31.480886740000003</v>
      </c>
      <c r="C82" s="112">
        <v>36.15458429000001</v>
      </c>
      <c r="D82" s="100">
        <v>-17.632272760000003</v>
      </c>
      <c r="E82" s="112">
        <v>1.19380193</v>
      </c>
      <c r="F82" s="104">
        <v>18.826074690000002</v>
      </c>
      <c r="G82" s="104">
        <v>-17.632272759999999</v>
      </c>
      <c r="H82" s="104">
        <v>4.9221790299999997</v>
      </c>
      <c r="I82" s="104">
        <v>-0.95752725999999888</v>
      </c>
      <c r="J82" s="104">
        <v>-1.4800943199999999</v>
      </c>
      <c r="K82" s="104">
        <v>0</v>
      </c>
      <c r="L82" s="104">
        <v>-7.6032543599999975</v>
      </c>
      <c r="M82" s="104">
        <v>3.7266484499999999</v>
      </c>
      <c r="N82" s="104">
        <v>0</v>
      </c>
      <c r="O82" s="112">
        <v>-2.4688760900000046</v>
      </c>
      <c r="P82" s="106">
        <v>274.80010700000003</v>
      </c>
      <c r="Q82" s="107">
        <v>5.3238256524824141</v>
      </c>
      <c r="R82" s="35">
        <f t="shared" si="1"/>
        <v>0</v>
      </c>
    </row>
    <row r="83" spans="1:18" ht="16.5" customHeight="1" x14ac:dyDescent="0.3">
      <c r="A83" s="117">
        <v>41759</v>
      </c>
      <c r="B83" s="112">
        <v>34.229147477246286</v>
      </c>
      <c r="C83" s="112">
        <v>38.914144440000008</v>
      </c>
      <c r="D83" s="100">
        <v>-21.995376470000004</v>
      </c>
      <c r="E83" s="112">
        <v>1.02287894</v>
      </c>
      <c r="F83" s="104">
        <v>23.018255410000002</v>
      </c>
      <c r="G83" s="104">
        <v>-21.995376470000004</v>
      </c>
      <c r="H83" s="104">
        <v>5.5104091900000007</v>
      </c>
      <c r="I83" s="104">
        <v>-1.2332064800000007</v>
      </c>
      <c r="J83" s="104">
        <v>1.5822941699999999</v>
      </c>
      <c r="K83" s="104">
        <v>0</v>
      </c>
      <c r="L83" s="104">
        <v>-10.604132845253712</v>
      </c>
      <c r="M83" s="104">
        <v>7.4381871624999993</v>
      </c>
      <c r="N83" s="104">
        <v>0</v>
      </c>
      <c r="O83" s="112">
        <v>-3.7205783172463507</v>
      </c>
      <c r="P83" s="106">
        <v>267.91358299999996</v>
      </c>
      <c r="Q83" s="107">
        <v>5.1259350088352749</v>
      </c>
      <c r="R83" s="35">
        <f t="shared" si="1"/>
        <v>0</v>
      </c>
    </row>
    <row r="84" spans="1:18" ht="16.5" customHeight="1" x14ac:dyDescent="0.3">
      <c r="A84" s="117">
        <v>41790</v>
      </c>
      <c r="B84" s="112">
        <v>37.482001871862956</v>
      </c>
      <c r="C84" s="112">
        <v>39.367291670920416</v>
      </c>
      <c r="D84" s="100">
        <v>-21.12223557830055</v>
      </c>
      <c r="E84" s="112">
        <v>1.1445772799028096</v>
      </c>
      <c r="F84" s="104">
        <v>22.266812858203359</v>
      </c>
      <c r="G84" s="104">
        <v>-21.12223557830055</v>
      </c>
      <c r="H84" s="104">
        <v>5.4505968100000013</v>
      </c>
      <c r="I84" s="104">
        <v>0.69640844783116607</v>
      </c>
      <c r="J84" s="104">
        <v>-3.9221669619462003</v>
      </c>
      <c r="K84" s="104">
        <v>2.7941690000000002E-2</v>
      </c>
      <c r="L84" s="104">
        <v>-8.4585584401422658</v>
      </c>
      <c r="M84" s="104">
        <v>7.7098817313968446</v>
      </c>
      <c r="N84" s="104">
        <v>0</v>
      </c>
      <c r="O84" s="112">
        <v>-0.39555629125451208</v>
      </c>
      <c r="P84" s="106">
        <v>266.76935000000003</v>
      </c>
      <c r="Q84" s="107">
        <v>5.1466912750503653</v>
      </c>
      <c r="R84" s="35">
        <f t="shared" si="1"/>
        <v>4.4408920985006262E-15</v>
      </c>
    </row>
    <row r="85" spans="1:18" ht="16.5" customHeight="1" x14ac:dyDescent="0.3">
      <c r="A85" s="117">
        <v>41820</v>
      </c>
      <c r="B85" s="112">
        <v>58.717751489999998</v>
      </c>
      <c r="C85" s="112">
        <v>43.342832280999993</v>
      </c>
      <c r="D85" s="100">
        <v>-18.149338390000004</v>
      </c>
      <c r="E85" s="112">
        <v>1.0257775999999998</v>
      </c>
      <c r="F85" s="104">
        <v>19.175115990000005</v>
      </c>
      <c r="G85" s="104">
        <v>-18.149338390000004</v>
      </c>
      <c r="H85" s="104">
        <v>4.2786748899999996</v>
      </c>
      <c r="I85" s="104">
        <v>-1.3674687910000003</v>
      </c>
      <c r="J85" s="104">
        <v>-2.0630782399999998</v>
      </c>
      <c r="K85" s="104">
        <v>1.4926500000000004E-2</v>
      </c>
      <c r="L85" s="104">
        <v>4.4574770490000049</v>
      </c>
      <c r="M85" s="104">
        <v>10.465288349999998</v>
      </c>
      <c r="N85" s="104">
        <v>0</v>
      </c>
      <c r="O85" s="112">
        <v>-7.2530963989999933</v>
      </c>
      <c r="P85" s="106">
        <v>274.43901900000003</v>
      </c>
      <c r="Q85" s="107">
        <v>5.2857413476558657</v>
      </c>
      <c r="R85" s="35">
        <f>P85-P84-(SUM(L85:N85))-O85</f>
        <v>-1.0658141036401503E-14</v>
      </c>
    </row>
    <row r="86" spans="1:18" ht="16.5" customHeight="1" x14ac:dyDescent="0.3">
      <c r="A86" s="117">
        <v>41851</v>
      </c>
      <c r="B86" s="112">
        <v>40.786135080000008</v>
      </c>
      <c r="C86" s="112">
        <v>41.956904180000009</v>
      </c>
      <c r="D86" s="100">
        <v>-27.459538379999998</v>
      </c>
      <c r="E86" s="112">
        <v>1.12841079</v>
      </c>
      <c r="F86" s="104">
        <v>28.587949169999998</v>
      </c>
      <c r="G86" s="104">
        <v>0.68550865000000161</v>
      </c>
      <c r="H86" s="104">
        <v>6.7713138200000014</v>
      </c>
      <c r="I86" s="104">
        <v>0.9360404499999998</v>
      </c>
      <c r="J86" s="104">
        <v>14.651291330000005</v>
      </c>
      <c r="K86" s="104">
        <v>1.1716245699999996</v>
      </c>
      <c r="L86" s="104">
        <v>-11.186697949999987</v>
      </c>
      <c r="M86" s="104">
        <v>4.2931544500000003</v>
      </c>
      <c r="N86" s="104">
        <v>5.7227744000000005</v>
      </c>
      <c r="O86" s="112">
        <v>7.178120099999961</v>
      </c>
      <c r="P86" s="106">
        <v>280.44637</v>
      </c>
      <c r="Q86" s="107">
        <v>5.2951054703295064</v>
      </c>
      <c r="R86" s="35">
        <f t="shared" ref="R86:R147" si="2">P86-P85-(SUM(L86:N86))-O86</f>
        <v>0</v>
      </c>
    </row>
    <row r="87" spans="1:18" ht="16.5" customHeight="1" x14ac:dyDescent="0.3">
      <c r="A87" s="117">
        <v>41882</v>
      </c>
      <c r="B87" s="112">
        <v>36.001039561200002</v>
      </c>
      <c r="C87" s="112">
        <v>42.172613912000024</v>
      </c>
      <c r="D87" s="100">
        <v>-19.778976410000016</v>
      </c>
      <c r="E87" s="112">
        <v>1.4084366999999998</v>
      </c>
      <c r="F87" s="104">
        <v>21.187413110000016</v>
      </c>
      <c r="G87" s="104">
        <v>-6.723958332000004</v>
      </c>
      <c r="H87" s="104">
        <v>5.8064969</v>
      </c>
      <c r="I87" s="104">
        <v>0.41335661000000012</v>
      </c>
      <c r="J87" s="104">
        <v>17.564890241200008</v>
      </c>
      <c r="K87" s="104">
        <v>2.7486629800000002</v>
      </c>
      <c r="L87" s="104">
        <v>-8.5246878908000152</v>
      </c>
      <c r="M87" s="104">
        <v>0.94605214999999998</v>
      </c>
      <c r="N87" s="104">
        <v>1.4070613899999993</v>
      </c>
      <c r="O87" s="112">
        <v>9.6665263508000052</v>
      </c>
      <c r="P87" s="106">
        <v>283.94132200000001</v>
      </c>
      <c r="Q87" s="107">
        <v>5.3339800339731704</v>
      </c>
      <c r="R87" s="35">
        <f t="shared" si="2"/>
        <v>2.3092638912203256E-14</v>
      </c>
    </row>
    <row r="88" spans="1:18" ht="16.5" customHeight="1" x14ac:dyDescent="0.3">
      <c r="A88" s="117">
        <v>41912</v>
      </c>
      <c r="B88" s="112">
        <v>40.684121990000008</v>
      </c>
      <c r="C88" s="112">
        <v>46.934468110000012</v>
      </c>
      <c r="D88" s="100">
        <v>-25.667704820000008</v>
      </c>
      <c r="E88" s="112">
        <v>1.3736894999999998</v>
      </c>
      <c r="F88" s="104">
        <v>27.041394320000009</v>
      </c>
      <c r="G88" s="104">
        <v>1.9263377899999987</v>
      </c>
      <c r="H88" s="104">
        <v>7.0983630599999996</v>
      </c>
      <c r="I88" s="104">
        <v>-5.6309221300000001</v>
      </c>
      <c r="J88" s="104">
        <v>16.979949959999999</v>
      </c>
      <c r="K88" s="104">
        <v>3.9522886500000003</v>
      </c>
      <c r="L88" s="104">
        <v>-12.392339200000009</v>
      </c>
      <c r="M88" s="104">
        <v>2.99225071</v>
      </c>
      <c r="N88" s="104">
        <v>3.1497423699999998</v>
      </c>
      <c r="O88" s="112">
        <v>-6.7703678799999718</v>
      </c>
      <c r="P88" s="106">
        <v>270.92060800000002</v>
      </c>
      <c r="Q88" s="107">
        <v>4.9455295382002884</v>
      </c>
      <c r="R88" s="35">
        <f t="shared" si="2"/>
        <v>-1.7763568394002505E-14</v>
      </c>
    </row>
    <row r="89" spans="1:18" ht="16.5" customHeight="1" x14ac:dyDescent="0.3">
      <c r="A89" s="117">
        <v>41943</v>
      </c>
      <c r="B89" s="112">
        <v>40.707504667647285</v>
      </c>
      <c r="C89" s="112">
        <v>40.738272308999974</v>
      </c>
      <c r="D89" s="100">
        <v>-25.365262535999971</v>
      </c>
      <c r="E89" s="112">
        <v>1.8709219399999997</v>
      </c>
      <c r="F89" s="104">
        <v>27.23618447599997</v>
      </c>
      <c r="G89" s="104">
        <v>-1.3583646655453776E-2</v>
      </c>
      <c r="H89" s="104">
        <v>6.2322423479214466</v>
      </c>
      <c r="I89" s="104">
        <v>1.1102169713027419</v>
      </c>
      <c r="J89" s="104">
        <v>16.614585989999995</v>
      </c>
      <c r="K89" s="104">
        <v>1.7794778000000002</v>
      </c>
      <c r="L89" s="104">
        <v>-7.6540432213526728</v>
      </c>
      <c r="M89" s="104">
        <v>2.5162208799999997</v>
      </c>
      <c r="N89" s="104">
        <v>5.1070547000000008</v>
      </c>
      <c r="O89" s="112">
        <v>0.60272264135265052</v>
      </c>
      <c r="P89" s="106">
        <v>271.49256299999996</v>
      </c>
      <c r="Q89" s="107">
        <v>4.9001147490477104</v>
      </c>
      <c r="R89" s="35">
        <f t="shared" si="2"/>
        <v>-3.2418512319054571E-14</v>
      </c>
    </row>
    <row r="90" spans="1:18" ht="16.5" customHeight="1" x14ac:dyDescent="0.3">
      <c r="A90" s="117">
        <v>41973</v>
      </c>
      <c r="B90" s="112">
        <v>34.315256776000005</v>
      </c>
      <c r="C90" s="112">
        <v>36.512297150000002</v>
      </c>
      <c r="D90" s="100">
        <v>-21.505152919999993</v>
      </c>
      <c r="E90" s="112">
        <v>1.9529147299999994</v>
      </c>
      <c r="F90" s="104">
        <v>23.458067649999993</v>
      </c>
      <c r="G90" s="104">
        <v>-1.5747954099999988</v>
      </c>
      <c r="H90" s="104">
        <v>4.6803299900000006</v>
      </c>
      <c r="I90" s="104">
        <v>0.32935176000000083</v>
      </c>
      <c r="J90" s="104">
        <v>15.054758525999997</v>
      </c>
      <c r="K90" s="104">
        <v>0.60718554000000002</v>
      </c>
      <c r="L90" s="104">
        <v>-7.6958380439999967</v>
      </c>
      <c r="M90" s="104">
        <v>2.5619616199999995</v>
      </c>
      <c r="N90" s="104">
        <v>2.9368360499999997</v>
      </c>
      <c r="O90" s="112">
        <v>-1.4423136260000082</v>
      </c>
      <c r="P90" s="106">
        <v>267.85320899999999</v>
      </c>
      <c r="Q90" s="107">
        <v>4.7499287372607029</v>
      </c>
      <c r="R90" s="35">
        <f t="shared" si="2"/>
        <v>3.6415315207705135E-14</v>
      </c>
    </row>
    <row r="91" spans="1:18" ht="16.5" customHeight="1" x14ac:dyDescent="0.3">
      <c r="A91" s="117">
        <v>42004</v>
      </c>
      <c r="B91" s="112">
        <v>67.314395399999995</v>
      </c>
      <c r="C91" s="112">
        <v>37.863587129999999</v>
      </c>
      <c r="D91" s="100">
        <v>-18.105019970000001</v>
      </c>
      <c r="E91" s="112">
        <v>2.759185969999999</v>
      </c>
      <c r="F91" s="104">
        <v>20.864205940000002</v>
      </c>
      <c r="G91" s="104">
        <v>2.3081395300000005</v>
      </c>
      <c r="H91" s="104">
        <v>6.5456452199999999</v>
      </c>
      <c r="I91" s="104">
        <v>-0.52218377999999921</v>
      </c>
      <c r="J91" s="104">
        <v>31.162033009999984</v>
      </c>
      <c r="K91" s="104">
        <v>12.857790300000001</v>
      </c>
      <c r="L91" s="104">
        <v>14.842968789999992</v>
      </c>
      <c r="M91" s="104">
        <v>4.0746231000000002</v>
      </c>
      <c r="N91" s="104">
        <v>10.533216380000001</v>
      </c>
      <c r="O91" s="112">
        <v>-3.7007602699999844</v>
      </c>
      <c r="P91" s="106">
        <v>293.60325699999999</v>
      </c>
      <c r="Q91" s="107">
        <v>5.1693176048644389</v>
      </c>
      <c r="R91" s="35">
        <f t="shared" si="2"/>
        <v>-1.1990408665951691E-14</v>
      </c>
    </row>
    <row r="92" spans="1:18" ht="16.5" customHeight="1" x14ac:dyDescent="0.3">
      <c r="A92" s="117"/>
      <c r="B92" s="94"/>
      <c r="C92" s="94"/>
      <c r="D92" s="100"/>
      <c r="E92" s="103"/>
      <c r="F92" s="104"/>
      <c r="G92" s="100"/>
      <c r="H92" s="100"/>
      <c r="I92" s="100"/>
      <c r="J92" s="100"/>
      <c r="K92" s="100"/>
      <c r="L92" s="105"/>
      <c r="M92" s="104"/>
      <c r="N92" s="100"/>
      <c r="O92" s="94"/>
      <c r="P92" s="106"/>
      <c r="Q92" s="107"/>
      <c r="R92" s="35"/>
    </row>
    <row r="93" spans="1:18" ht="16.5" customHeight="1" x14ac:dyDescent="0.3">
      <c r="A93" s="108">
        <v>2015</v>
      </c>
      <c r="B93" s="109"/>
      <c r="C93" s="109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09"/>
      <c r="P93" s="111"/>
      <c r="Q93" s="107"/>
      <c r="R93" s="35"/>
    </row>
    <row r="94" spans="1:18" ht="16.5" customHeight="1" x14ac:dyDescent="0.3">
      <c r="A94" s="117">
        <v>42035</v>
      </c>
      <c r="B94" s="112">
        <v>40.205828620000005</v>
      </c>
      <c r="C94" s="112">
        <v>45.66203806</v>
      </c>
      <c r="D94" s="100">
        <v>-28.871286539999996</v>
      </c>
      <c r="E94" s="112">
        <v>1.2467943800000001</v>
      </c>
      <c r="F94" s="104">
        <v>30.118080919999997</v>
      </c>
      <c r="G94" s="104">
        <v>0.14078471999999964</v>
      </c>
      <c r="H94" s="104">
        <v>6.0038083000000002</v>
      </c>
      <c r="I94" s="104">
        <v>0.26080497000000014</v>
      </c>
      <c r="J94" s="104">
        <v>14.561390130000003</v>
      </c>
      <c r="K94" s="104">
        <v>2.09933718</v>
      </c>
      <c r="L94" s="104">
        <v>-13.908306719999997</v>
      </c>
      <c r="M94" s="104">
        <v>2.32660439</v>
      </c>
      <c r="N94" s="104">
        <v>6.1254928900000012</v>
      </c>
      <c r="O94" s="112">
        <v>-0.98255855999998221</v>
      </c>
      <c r="P94" s="106">
        <v>287.164489</v>
      </c>
      <c r="Q94" s="107">
        <v>4.9847707049470742</v>
      </c>
      <c r="R94" s="35">
        <f>P94-P91-(SUM(L94:N94))-O94</f>
        <v>-3.7747582837255322E-15</v>
      </c>
    </row>
    <row r="95" spans="1:18" ht="16.5" customHeight="1" x14ac:dyDescent="0.3">
      <c r="A95" s="117">
        <v>42063</v>
      </c>
      <c r="B95" s="112">
        <v>35.906442910000003</v>
      </c>
      <c r="C95" s="112">
        <v>46.180811869999985</v>
      </c>
      <c r="D95" s="100">
        <v>-23.827730949999989</v>
      </c>
      <c r="E95" s="112">
        <v>1.5946615299999998</v>
      </c>
      <c r="F95" s="104">
        <v>25.422392479999989</v>
      </c>
      <c r="G95" s="104">
        <v>1.5335726600000017</v>
      </c>
      <c r="H95" s="104">
        <v>4.7447775500000011</v>
      </c>
      <c r="I95" s="104">
        <v>-0.57215039000000001</v>
      </c>
      <c r="J95" s="104">
        <v>14.31564337</v>
      </c>
      <c r="K95" s="104">
        <v>3.1648124700000002</v>
      </c>
      <c r="L95" s="104">
        <v>-8.5506653099999888</v>
      </c>
      <c r="M95" s="104">
        <v>-0.11800981999999999</v>
      </c>
      <c r="N95" s="104">
        <v>-1.6056938300000001</v>
      </c>
      <c r="O95" s="112">
        <v>4.4471609599999971</v>
      </c>
      <c r="P95" s="106">
        <v>281.33728100000002</v>
      </c>
      <c r="Q95" s="107">
        <v>4.8662544235024896</v>
      </c>
      <c r="R95" s="35">
        <f t="shared" si="2"/>
        <v>0</v>
      </c>
    </row>
    <row r="96" spans="1:18" ht="16.5" customHeight="1" x14ac:dyDescent="0.3">
      <c r="A96" s="117">
        <v>42094</v>
      </c>
      <c r="B96" s="112">
        <v>39.725865240000005</v>
      </c>
      <c r="C96" s="112">
        <v>47.317070769999994</v>
      </c>
      <c r="D96" s="100">
        <v>-24.703620539999985</v>
      </c>
      <c r="E96" s="112">
        <v>1.4920529799999998</v>
      </c>
      <c r="F96" s="104">
        <v>26.195673519999986</v>
      </c>
      <c r="G96" s="104">
        <v>-1.495257779999998</v>
      </c>
      <c r="H96" s="104">
        <v>4.9621008000000009</v>
      </c>
      <c r="I96" s="104">
        <v>-1.3598990499999999</v>
      </c>
      <c r="J96" s="104">
        <v>17.068609890000005</v>
      </c>
      <c r="K96" s="104">
        <v>4.9929870100000011</v>
      </c>
      <c r="L96" s="104">
        <v>-10.490167479999982</v>
      </c>
      <c r="M96" s="104">
        <v>-1.5120087199999999</v>
      </c>
      <c r="N96" s="104">
        <v>4.4109706700000002</v>
      </c>
      <c r="O96" s="112">
        <v>-3.5744674700000196</v>
      </c>
      <c r="P96" s="106">
        <v>270.17160799999999</v>
      </c>
      <c r="Q96" s="107">
        <v>4.597997183860139</v>
      </c>
      <c r="R96" s="35">
        <f t="shared" si="2"/>
        <v>-2.3980817331903381E-14</v>
      </c>
    </row>
    <row r="97" spans="1:18" ht="16.5" customHeight="1" x14ac:dyDescent="0.3">
      <c r="A97" s="117">
        <v>42124</v>
      </c>
      <c r="B97" s="112">
        <v>37.224539509999993</v>
      </c>
      <c r="C97" s="112">
        <v>33.979763953000003</v>
      </c>
      <c r="D97" s="100">
        <v>-17.90000568</v>
      </c>
      <c r="E97" s="112">
        <v>0.92158113000000008</v>
      </c>
      <c r="F97" s="104">
        <v>18.821586809999999</v>
      </c>
      <c r="G97" s="104">
        <v>1.6409108299999988</v>
      </c>
      <c r="H97" s="104">
        <v>5.421893579999999</v>
      </c>
      <c r="I97" s="104">
        <v>1.11566743</v>
      </c>
      <c r="J97" s="104">
        <v>13.654702476999994</v>
      </c>
      <c r="K97" s="104">
        <v>1.3694473899999999</v>
      </c>
      <c r="L97" s="104">
        <v>-1.4887249430000085</v>
      </c>
      <c r="M97" s="104">
        <v>0.86149744000000006</v>
      </c>
      <c r="N97" s="104">
        <v>3.8720030599999991</v>
      </c>
      <c r="O97" s="112">
        <v>-1.3646445569999979</v>
      </c>
      <c r="P97" s="106">
        <v>272.051739</v>
      </c>
      <c r="Q97" s="107">
        <v>4.6438623278583346</v>
      </c>
      <c r="R97" s="35">
        <f t="shared" si="2"/>
        <v>1.2878587085651816E-14</v>
      </c>
    </row>
    <row r="98" spans="1:18" ht="16.5" customHeight="1" x14ac:dyDescent="0.3">
      <c r="A98" s="117">
        <v>42155</v>
      </c>
      <c r="B98" s="112">
        <v>56.066849810000015</v>
      </c>
      <c r="C98" s="112">
        <v>45.004542079000025</v>
      </c>
      <c r="D98" s="100">
        <v>-25.296867249000023</v>
      </c>
      <c r="E98" s="112">
        <v>1.0707034899999999</v>
      </c>
      <c r="F98" s="104">
        <v>26.367570739000023</v>
      </c>
      <c r="G98" s="104">
        <v>3.0358580099999979</v>
      </c>
      <c r="H98" s="104">
        <v>5.4554255199999995</v>
      </c>
      <c r="I98" s="104">
        <v>1.7122162099999994</v>
      </c>
      <c r="J98" s="104">
        <v>27.501433179999999</v>
      </c>
      <c r="K98" s="104">
        <v>11.11039298</v>
      </c>
      <c r="L98" s="104">
        <v>6.9526401509999705</v>
      </c>
      <c r="M98" s="104">
        <v>1.82425489</v>
      </c>
      <c r="N98" s="104">
        <v>2.2854126900000007</v>
      </c>
      <c r="O98" s="112">
        <v>-1.3354027310000129</v>
      </c>
      <c r="P98" s="106">
        <v>281.77864399999999</v>
      </c>
      <c r="Q98" s="107">
        <v>4.7256859546268828</v>
      </c>
      <c r="R98" s="35">
        <f t="shared" si="2"/>
        <v>2.8643754035329039E-14</v>
      </c>
    </row>
    <row r="99" spans="1:18" ht="16.5" customHeight="1" x14ac:dyDescent="0.3">
      <c r="A99" s="117">
        <v>42185</v>
      </c>
      <c r="B99" s="112">
        <v>60.57828669500001</v>
      </c>
      <c r="C99" s="112">
        <v>44.941069712000015</v>
      </c>
      <c r="D99" s="100">
        <v>-25.459482370000018</v>
      </c>
      <c r="E99" s="112">
        <v>1.1850109900000001</v>
      </c>
      <c r="F99" s="104">
        <v>26.644493360000016</v>
      </c>
      <c r="G99" s="104">
        <v>3.2260961680000002</v>
      </c>
      <c r="H99" s="104">
        <v>6.9985390499999998</v>
      </c>
      <c r="I99" s="104">
        <v>1.3141093500000003</v>
      </c>
      <c r="J99" s="104">
        <v>22.386176855000002</v>
      </c>
      <c r="K99" s="104">
        <v>6.0415766499999988</v>
      </c>
      <c r="L99" s="104">
        <v>1.4669000029999879</v>
      </c>
      <c r="M99" s="104">
        <v>2.3951104299999999</v>
      </c>
      <c r="N99" s="104">
        <v>11.775206549999998</v>
      </c>
      <c r="O99" s="112">
        <v>-7.7503609829999585</v>
      </c>
      <c r="P99" s="106">
        <v>289.66550000000001</v>
      </c>
      <c r="Q99" s="107">
        <v>4.756383454443518</v>
      </c>
      <c r="R99" s="35">
        <f t="shared" si="2"/>
        <v>0</v>
      </c>
    </row>
    <row r="100" spans="1:18" ht="16.5" customHeight="1" x14ac:dyDescent="0.3">
      <c r="A100" s="117">
        <v>42216</v>
      </c>
      <c r="B100" s="112">
        <v>50.97044313</v>
      </c>
      <c r="C100" s="112">
        <v>38.503863690999992</v>
      </c>
      <c r="D100" s="100">
        <v>-20.554563440999992</v>
      </c>
      <c r="E100" s="112">
        <v>0.76989724999999998</v>
      </c>
      <c r="F100" s="104">
        <v>21.324460690999992</v>
      </c>
      <c r="G100" s="104">
        <v>3.3355252399999991</v>
      </c>
      <c r="H100" s="104">
        <v>9.4046970999999981</v>
      </c>
      <c r="I100" s="104">
        <v>1.0359501299999998</v>
      </c>
      <c r="J100" s="104">
        <v>22.042652229999998</v>
      </c>
      <c r="K100" s="104">
        <v>0.36900207000000007</v>
      </c>
      <c r="L100" s="104">
        <v>5.8595641590000014</v>
      </c>
      <c r="M100" s="104">
        <v>0.64994534000000015</v>
      </c>
      <c r="N100" s="104">
        <v>5.9570699400000002</v>
      </c>
      <c r="O100" s="112">
        <v>0.42142956100002266</v>
      </c>
      <c r="P100" s="106">
        <v>302.55350900000002</v>
      </c>
      <c r="Q100" s="107">
        <v>5.0100662504783653</v>
      </c>
      <c r="R100" s="35">
        <f t="shared" si="2"/>
        <v>-1.3711254354120683E-14</v>
      </c>
    </row>
    <row r="101" spans="1:18" ht="16.5" customHeight="1" x14ac:dyDescent="0.3">
      <c r="A101" s="117">
        <v>42247</v>
      </c>
      <c r="B101" s="112">
        <v>54.599751031000004</v>
      </c>
      <c r="C101" s="112">
        <v>44.046804997999999</v>
      </c>
      <c r="D101" s="100">
        <v>-22.372752808000012</v>
      </c>
      <c r="E101" s="112">
        <v>2.4748868399999999</v>
      </c>
      <c r="F101" s="104">
        <v>24.847639648000012</v>
      </c>
      <c r="G101" s="104">
        <v>1.2704899200000017</v>
      </c>
      <c r="H101" s="104">
        <v>8.2572377400000008</v>
      </c>
      <c r="I101" s="104">
        <v>0.81177598099999981</v>
      </c>
      <c r="J101" s="104">
        <v>22.843468550000001</v>
      </c>
      <c r="K101" s="104">
        <v>4.9074820499999978</v>
      </c>
      <c r="L101" s="104">
        <v>2.5529816429999919</v>
      </c>
      <c r="M101" s="104">
        <v>0.38875447000000002</v>
      </c>
      <c r="N101" s="104">
        <v>7.6112099200000012</v>
      </c>
      <c r="O101" s="112">
        <v>-2.2263340330000281</v>
      </c>
      <c r="P101" s="106">
        <v>310.88012099999997</v>
      </c>
      <c r="Q101" s="107">
        <v>5.0870511064006294</v>
      </c>
      <c r="R101" s="35">
        <f t="shared" si="2"/>
        <v>-9.7699626167013776E-15</v>
      </c>
    </row>
    <row r="102" spans="1:18" ht="16.5" customHeight="1" x14ac:dyDescent="0.3">
      <c r="A102" s="117">
        <v>42277</v>
      </c>
      <c r="B102" s="112">
        <v>54.937156050000006</v>
      </c>
      <c r="C102" s="112">
        <v>57.46632969300002</v>
      </c>
      <c r="D102" s="100">
        <v>-29.220468003000025</v>
      </c>
      <c r="E102" s="112">
        <v>2.6934839700000004</v>
      </c>
      <c r="F102" s="104">
        <v>31.913951973000025</v>
      </c>
      <c r="G102" s="104">
        <v>0.91321278999999778</v>
      </c>
      <c r="H102" s="104">
        <v>8.404252709999998</v>
      </c>
      <c r="I102" s="104">
        <v>-3.6658729799999996</v>
      </c>
      <c r="J102" s="104">
        <v>23.516161880000006</v>
      </c>
      <c r="K102" s="104">
        <v>10.076356890000003</v>
      </c>
      <c r="L102" s="104">
        <v>-8.4569663130000183</v>
      </c>
      <c r="M102" s="104">
        <v>0.51984280000000005</v>
      </c>
      <c r="N102" s="104">
        <v>5.4079498699999986</v>
      </c>
      <c r="O102" s="112">
        <v>3.393443643000035</v>
      </c>
      <c r="P102" s="106">
        <v>311.74439100000001</v>
      </c>
      <c r="Q102" s="107">
        <v>5.0796193504403719</v>
      </c>
      <c r="R102" s="35">
        <f t="shared" si="2"/>
        <v>1.7763568394002505E-14</v>
      </c>
    </row>
    <row r="103" spans="1:18" ht="16.5" customHeight="1" x14ac:dyDescent="0.3">
      <c r="A103" s="117">
        <v>42308</v>
      </c>
      <c r="B103" s="112">
        <v>60.082766890000002</v>
      </c>
      <c r="C103" s="112">
        <v>49.013915159</v>
      </c>
      <c r="D103" s="100">
        <v>-29.076407948999993</v>
      </c>
      <c r="E103" s="112">
        <v>1.0651335000000004</v>
      </c>
      <c r="F103" s="104">
        <v>30.141541448999995</v>
      </c>
      <c r="G103" s="104">
        <v>2.9746028499999992</v>
      </c>
      <c r="H103" s="104">
        <v>7.8457566300000021</v>
      </c>
      <c r="I103" s="104">
        <v>1.6952109400000004</v>
      </c>
      <c r="J103" s="104">
        <v>20.201867979999999</v>
      </c>
      <c r="K103" s="104">
        <v>2.6091823299999994</v>
      </c>
      <c r="L103" s="104">
        <v>-4.2047261789999979</v>
      </c>
      <c r="M103" s="104">
        <v>2.2624611400000001</v>
      </c>
      <c r="N103" s="104">
        <v>13.011116770000001</v>
      </c>
      <c r="O103" s="112">
        <v>-6.9657497309999874</v>
      </c>
      <c r="P103" s="106">
        <v>315.84749300000004</v>
      </c>
      <c r="Q103" s="107">
        <v>5.1557614662465925</v>
      </c>
      <c r="R103" s="35">
        <f t="shared" si="2"/>
        <v>2.042810365310288E-14</v>
      </c>
    </row>
    <row r="104" spans="1:18" ht="16.5" customHeight="1" x14ac:dyDescent="0.3">
      <c r="A104" s="117">
        <v>42338</v>
      </c>
      <c r="B104" s="112">
        <v>42.232637409999995</v>
      </c>
      <c r="C104" s="112">
        <v>44.851564700000011</v>
      </c>
      <c r="D104" s="100">
        <v>-22.366708420000005</v>
      </c>
      <c r="E104" s="112">
        <v>2.7970828500000002</v>
      </c>
      <c r="F104" s="104">
        <v>25.163791270000004</v>
      </c>
      <c r="G104" s="104">
        <v>0.60408361000000155</v>
      </c>
      <c r="H104" s="104">
        <v>5.4029839000000006</v>
      </c>
      <c r="I104" s="104">
        <v>0.62352309999999989</v>
      </c>
      <c r="J104" s="104">
        <v>19.05101561999999</v>
      </c>
      <c r="K104" s="104">
        <v>3.5281964699999997</v>
      </c>
      <c r="L104" s="104">
        <v>-2.0880860900000116</v>
      </c>
      <c r="M104" s="104">
        <v>-1.64127322</v>
      </c>
      <c r="N104" s="104">
        <v>1.1104320200000002</v>
      </c>
      <c r="O104" s="112">
        <v>5.7686792899999801</v>
      </c>
      <c r="P104" s="106">
        <v>318.99724500000002</v>
      </c>
      <c r="Q104" s="107">
        <v>5.1838516989338652</v>
      </c>
      <c r="R104" s="35">
        <f t="shared" si="2"/>
        <v>8.8817841970012523E-15</v>
      </c>
    </row>
    <row r="105" spans="1:18" ht="16.5" customHeight="1" x14ac:dyDescent="0.3">
      <c r="A105" s="117">
        <v>42369</v>
      </c>
      <c r="B105" s="112">
        <v>61.586313069999996</v>
      </c>
      <c r="C105" s="112">
        <v>45.310237989999997</v>
      </c>
      <c r="D105" s="100">
        <v>-24.934314309999984</v>
      </c>
      <c r="E105" s="112">
        <v>2.2572983600000001</v>
      </c>
      <c r="F105" s="104">
        <v>27.191612669999984</v>
      </c>
      <c r="G105" s="104">
        <v>3.0230692200000013</v>
      </c>
      <c r="H105" s="104">
        <v>7.0082848000000002</v>
      </c>
      <c r="I105" s="104">
        <v>1.0065341199999998</v>
      </c>
      <c r="J105" s="104">
        <v>27.913416859999998</v>
      </c>
      <c r="K105" s="104">
        <v>4.6439251199999987</v>
      </c>
      <c r="L105" s="104">
        <v>7.0087058900000194</v>
      </c>
      <c r="M105" s="104">
        <v>2.5837267199999996</v>
      </c>
      <c r="N105" s="104">
        <v>6.6836424699999988</v>
      </c>
      <c r="O105" s="112">
        <v>-7.4538660799999761</v>
      </c>
      <c r="P105" s="106">
        <v>327.81945400000001</v>
      </c>
      <c r="Q105" s="107">
        <v>5.2138063359760807</v>
      </c>
      <c r="R105" s="35">
        <f t="shared" si="2"/>
        <v>-5.6843418860808015E-14</v>
      </c>
    </row>
    <row r="106" spans="1:18" ht="16.5" customHeight="1" x14ac:dyDescent="0.3">
      <c r="A106" s="108"/>
      <c r="B106" s="112"/>
      <c r="C106" s="109"/>
      <c r="D106" s="113"/>
      <c r="E106" s="103"/>
      <c r="F106" s="104"/>
      <c r="G106" s="104"/>
      <c r="H106" s="104"/>
      <c r="I106" s="104"/>
      <c r="J106" s="104"/>
      <c r="K106" s="104"/>
      <c r="L106" s="104"/>
      <c r="M106" s="104"/>
      <c r="N106" s="104"/>
      <c r="O106" s="109"/>
      <c r="P106" s="106"/>
      <c r="Q106" s="107"/>
      <c r="R106" s="35"/>
    </row>
    <row r="107" spans="1:18" ht="16.5" customHeight="1" x14ac:dyDescent="0.3">
      <c r="A107" s="108">
        <v>2016</v>
      </c>
      <c r="B107" s="112"/>
      <c r="C107" s="109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9"/>
      <c r="P107" s="106"/>
      <c r="Q107" s="107"/>
      <c r="R107" s="35"/>
    </row>
    <row r="108" spans="1:18" ht="16.5" customHeight="1" x14ac:dyDescent="0.3">
      <c r="A108" s="117">
        <v>42400</v>
      </c>
      <c r="B108" s="112">
        <v>40.426503949999997</v>
      </c>
      <c r="C108" s="112">
        <v>42.817412799999993</v>
      </c>
      <c r="D108" s="100">
        <v>-25.861939839999987</v>
      </c>
      <c r="E108" s="112">
        <v>1.0635970300000002</v>
      </c>
      <c r="F108" s="104">
        <v>26.925536869999988</v>
      </c>
      <c r="G108" s="104">
        <v>2.5739264600000014</v>
      </c>
      <c r="H108" s="104">
        <v>6.5480230700000011</v>
      </c>
      <c r="I108" s="104">
        <v>0.79748653000000036</v>
      </c>
      <c r="J108" s="104">
        <v>16.78315177</v>
      </c>
      <c r="K108" s="104">
        <v>2.1870788499999998</v>
      </c>
      <c r="L108" s="104">
        <v>-5.7073750799999905</v>
      </c>
      <c r="M108" s="104">
        <v>1.7318821099999999</v>
      </c>
      <c r="N108" s="104">
        <v>1.5845841199999995</v>
      </c>
      <c r="O108" s="112">
        <v>0.83932584999994564</v>
      </c>
      <c r="P108" s="106">
        <v>326.26787099999996</v>
      </c>
      <c r="Q108" s="107">
        <v>5.1875879875006534</v>
      </c>
      <c r="R108" s="35">
        <f>P108-P105-(SUM(L108:N108))-O108</f>
        <v>-5.3290705182007514E-15</v>
      </c>
    </row>
    <row r="109" spans="1:18" ht="16.5" customHeight="1" x14ac:dyDescent="0.3">
      <c r="A109" s="117">
        <v>42429</v>
      </c>
      <c r="B109" s="112">
        <v>55.994645370000001</v>
      </c>
      <c r="C109" s="112">
        <v>39.755386480000006</v>
      </c>
      <c r="D109" s="100">
        <v>-19.439447770000012</v>
      </c>
      <c r="E109" s="112">
        <v>1.6725279099999999</v>
      </c>
      <c r="F109" s="104">
        <v>21.111975680000011</v>
      </c>
      <c r="G109" s="104">
        <v>1.9254183400000002</v>
      </c>
      <c r="H109" s="104">
        <v>5.0880637700000007</v>
      </c>
      <c r="I109" s="104">
        <v>1.4035482999999997</v>
      </c>
      <c r="J109" s="104">
        <v>20.690468459999998</v>
      </c>
      <c r="K109" s="104">
        <v>5.8400847599999999</v>
      </c>
      <c r="L109" s="104">
        <v>4.5799873299999891</v>
      </c>
      <c r="M109" s="104">
        <v>1.1448246800000001</v>
      </c>
      <c r="N109" s="104">
        <v>10.514446879999999</v>
      </c>
      <c r="O109" s="112">
        <v>-13.982451889999949</v>
      </c>
      <c r="P109" s="106">
        <v>328.52467799999999</v>
      </c>
      <c r="Q109" s="107">
        <v>5.252343633005335</v>
      </c>
      <c r="R109" s="35">
        <f t="shared" si="2"/>
        <v>0</v>
      </c>
    </row>
    <row r="110" spans="1:18" ht="16.5" customHeight="1" x14ac:dyDescent="0.3">
      <c r="A110" s="117">
        <v>42460</v>
      </c>
      <c r="B110" s="112">
        <v>46.655352576000006</v>
      </c>
      <c r="C110" s="112">
        <v>55.607634159999989</v>
      </c>
      <c r="D110" s="100">
        <v>-24.382674259999987</v>
      </c>
      <c r="E110" s="112">
        <v>1.4001736600000003</v>
      </c>
      <c r="F110" s="104">
        <v>25.782847919999988</v>
      </c>
      <c r="G110" s="104">
        <v>0.64690030999999903</v>
      </c>
      <c r="H110" s="104">
        <v>4.7704601899999997</v>
      </c>
      <c r="I110" s="104">
        <v>-1.5724845699999994</v>
      </c>
      <c r="J110" s="104">
        <v>18.615757686000009</v>
      </c>
      <c r="K110" s="104">
        <v>1.0244879500000001</v>
      </c>
      <c r="L110" s="104">
        <v>-6.6925008339999836</v>
      </c>
      <c r="M110" s="104">
        <v>0.65038284000000002</v>
      </c>
      <c r="N110" s="104">
        <v>-2.9101635899999985</v>
      </c>
      <c r="O110" s="112">
        <v>-2.231383416000055</v>
      </c>
      <c r="P110" s="106">
        <v>317.34101299999998</v>
      </c>
      <c r="Q110" s="107">
        <v>5.0049849844813954</v>
      </c>
      <c r="R110" s="35">
        <f t="shared" si="2"/>
        <v>1.7763568394002505E-14</v>
      </c>
    </row>
    <row r="111" spans="1:18" ht="16.5" customHeight="1" x14ac:dyDescent="0.3">
      <c r="A111" s="117">
        <v>42490</v>
      </c>
      <c r="B111" s="112">
        <v>60.750438860000003</v>
      </c>
      <c r="C111" s="112">
        <v>46.561172939999999</v>
      </c>
      <c r="D111" s="100">
        <v>-24.463373039999993</v>
      </c>
      <c r="E111" s="112">
        <v>0.75710576999999968</v>
      </c>
      <c r="F111" s="104">
        <v>25.220478809999992</v>
      </c>
      <c r="G111" s="104">
        <v>-0.55434725000000251</v>
      </c>
      <c r="H111" s="104">
        <v>6.9539384199999983</v>
      </c>
      <c r="I111" s="104">
        <v>0.21019087000000103</v>
      </c>
      <c r="J111" s="104">
        <v>29.6762847</v>
      </c>
      <c r="K111" s="104">
        <v>11.439482300000005</v>
      </c>
      <c r="L111" s="104">
        <v>4.8687552800000047</v>
      </c>
      <c r="M111" s="104">
        <v>2.7917786099999997</v>
      </c>
      <c r="N111" s="104">
        <v>6.5287320299999996</v>
      </c>
      <c r="O111" s="112">
        <v>-8.6723889199999586</v>
      </c>
      <c r="P111" s="106">
        <v>322.85789</v>
      </c>
      <c r="Q111" s="107">
        <v>5.0127091414856286</v>
      </c>
      <c r="R111" s="35">
        <f t="shared" si="2"/>
        <v>-2.3092638912203256E-14</v>
      </c>
    </row>
    <row r="112" spans="1:18" ht="16.5" customHeight="1" x14ac:dyDescent="0.3">
      <c r="A112" s="117">
        <v>42521</v>
      </c>
      <c r="B112" s="112">
        <v>62.281638288999993</v>
      </c>
      <c r="C112" s="112">
        <v>55.076169960999955</v>
      </c>
      <c r="D112" s="100">
        <v>-33.166631499999959</v>
      </c>
      <c r="E112" s="112">
        <v>0.96256436999999995</v>
      </c>
      <c r="F112" s="104">
        <v>34.129195869999961</v>
      </c>
      <c r="G112" s="104">
        <v>-0.56471651000000023</v>
      </c>
      <c r="H112" s="104">
        <v>6.5224648600000004</v>
      </c>
      <c r="I112" s="104">
        <v>1.6766678399999999</v>
      </c>
      <c r="J112" s="104">
        <v>29.826337527999996</v>
      </c>
      <c r="K112" s="104">
        <v>10.887660749999998</v>
      </c>
      <c r="L112" s="104">
        <v>-2.2283426419999595</v>
      </c>
      <c r="M112" s="104">
        <v>2.2764078999999997</v>
      </c>
      <c r="N112" s="104">
        <v>7.1574030699999982</v>
      </c>
      <c r="O112" s="112">
        <v>0.59560067199997502</v>
      </c>
      <c r="P112" s="106">
        <v>330.65895900000004</v>
      </c>
      <c r="Q112" s="107">
        <v>5.0855108501526471</v>
      </c>
      <c r="R112" s="35">
        <f t="shared" si="2"/>
        <v>2.7422508708241367E-14</v>
      </c>
    </row>
    <row r="113" spans="1:18" ht="16.5" customHeight="1" x14ac:dyDescent="0.3">
      <c r="A113" s="117">
        <v>42551</v>
      </c>
      <c r="B113" s="112">
        <v>87.056165459999974</v>
      </c>
      <c r="C113" s="112">
        <v>49.654739548999991</v>
      </c>
      <c r="D113" s="100">
        <v>-26.918765789000002</v>
      </c>
      <c r="E113" s="112">
        <v>1.4058211800000004</v>
      </c>
      <c r="F113" s="104">
        <v>28.324586969000002</v>
      </c>
      <c r="G113" s="104">
        <v>1.2305739900000008</v>
      </c>
      <c r="H113" s="104">
        <v>7.9623714899999998</v>
      </c>
      <c r="I113" s="104">
        <v>1.5801437799999996</v>
      </c>
      <c r="J113" s="104">
        <v>49.700335369999991</v>
      </c>
      <c r="K113" s="104">
        <v>24.997110899999992</v>
      </c>
      <c r="L113" s="104">
        <v>25.592287350999992</v>
      </c>
      <c r="M113" s="104">
        <v>1.7941044699999997</v>
      </c>
      <c r="N113" s="104">
        <v>10.01503409</v>
      </c>
      <c r="O113" s="112">
        <v>-13.19791891100007</v>
      </c>
      <c r="P113" s="106">
        <v>354.86246599999998</v>
      </c>
      <c r="Q113" s="107">
        <v>5.3149964474125504</v>
      </c>
      <c r="R113" s="35">
        <f t="shared" si="2"/>
        <v>2.4868995751603507E-14</v>
      </c>
    </row>
    <row r="114" spans="1:18" ht="16.5" customHeight="1" x14ac:dyDescent="0.3">
      <c r="A114" s="117">
        <v>42582</v>
      </c>
      <c r="B114" s="112">
        <v>59.137507884000016</v>
      </c>
      <c r="C114" s="112">
        <v>52.268616023999996</v>
      </c>
      <c r="D114" s="100">
        <v>-29.784345733999992</v>
      </c>
      <c r="E114" s="112">
        <v>1.35067586</v>
      </c>
      <c r="F114" s="104">
        <v>31.135021593999991</v>
      </c>
      <c r="G114" s="104">
        <v>1.5748014699999986</v>
      </c>
      <c r="H114" s="104">
        <v>9.0431737100000014</v>
      </c>
      <c r="I114" s="104">
        <v>1.4175920900000003</v>
      </c>
      <c r="J114" s="104">
        <v>21.793062343999999</v>
      </c>
      <c r="K114" s="104">
        <v>1.7869951099999999</v>
      </c>
      <c r="L114" s="104">
        <v>-4.9988898299999924</v>
      </c>
      <c r="M114" s="104">
        <v>2.9203544199999998</v>
      </c>
      <c r="N114" s="104">
        <v>8.9474272700000022</v>
      </c>
      <c r="O114" s="112">
        <v>5.7133381400000323</v>
      </c>
      <c r="P114" s="106">
        <v>367.44469600000002</v>
      </c>
      <c r="Q114" s="107">
        <v>5.3768131397756704</v>
      </c>
      <c r="R114" s="35">
        <f t="shared" si="2"/>
        <v>0</v>
      </c>
    </row>
    <row r="115" spans="1:18" ht="16.5" customHeight="1" x14ac:dyDescent="0.3">
      <c r="A115" s="117">
        <v>42613</v>
      </c>
      <c r="B115" s="112">
        <v>62.903830249999999</v>
      </c>
      <c r="C115" s="112">
        <v>52.812199899999975</v>
      </c>
      <c r="D115" s="100">
        <v>-29.288829269999972</v>
      </c>
      <c r="E115" s="112">
        <v>1.4869865800000006</v>
      </c>
      <c r="F115" s="104">
        <v>30.775815849999972</v>
      </c>
      <c r="G115" s="104">
        <v>4.3958648099999955</v>
      </c>
      <c r="H115" s="104">
        <v>10.310132669999996</v>
      </c>
      <c r="I115" s="104">
        <v>0.91697212000000017</v>
      </c>
      <c r="J115" s="104">
        <v>23.102396210000002</v>
      </c>
      <c r="K115" s="104">
        <v>1.2779230800000001</v>
      </c>
      <c r="L115" s="104">
        <v>-0.87359612999996172</v>
      </c>
      <c r="M115" s="104">
        <v>1.4665851300000001</v>
      </c>
      <c r="N115" s="104">
        <v>9.4986413499999998</v>
      </c>
      <c r="O115" s="112">
        <v>-11.284090350000049</v>
      </c>
      <c r="P115" s="106">
        <v>366.25223599999998</v>
      </c>
      <c r="Q115" s="107">
        <v>5.2817911670718525</v>
      </c>
      <c r="R115" s="35">
        <f t="shared" si="2"/>
        <v>-2.8421709430404007E-14</v>
      </c>
    </row>
    <row r="116" spans="1:18" ht="16.5" customHeight="1" x14ac:dyDescent="0.3">
      <c r="A116" s="117">
        <v>42643</v>
      </c>
      <c r="B116" s="112">
        <v>64.148816882277643</v>
      </c>
      <c r="C116" s="112">
        <v>61.327496202968284</v>
      </c>
      <c r="D116" s="100">
        <v>-32.187657729914193</v>
      </c>
      <c r="E116" s="112">
        <v>2.0536683300000003</v>
      </c>
      <c r="F116" s="104">
        <v>34.241326059914194</v>
      </c>
      <c r="G116" s="104">
        <v>1.8060288381275005</v>
      </c>
      <c r="H116" s="104">
        <v>10.043427429999999</v>
      </c>
      <c r="I116" s="104">
        <v>-3.1766187631507279</v>
      </c>
      <c r="J116" s="104">
        <v>28.147867994246777</v>
      </c>
      <c r="K116" s="104">
        <v>5.781779890000001</v>
      </c>
      <c r="L116" s="104">
        <v>-5.4103796606906398</v>
      </c>
      <c r="M116" s="104">
        <v>3.1064439500000001</v>
      </c>
      <c r="N116" s="104">
        <v>5.1252563900000006</v>
      </c>
      <c r="O116" s="112">
        <v>-5.3471446793093254</v>
      </c>
      <c r="P116" s="106">
        <v>363.72641200000004</v>
      </c>
      <c r="Q116" s="107">
        <v>5.2061931360019038</v>
      </c>
      <c r="R116" s="35">
        <f t="shared" si="2"/>
        <v>2.1316282072803006E-14</v>
      </c>
    </row>
    <row r="117" spans="1:18" ht="16.5" customHeight="1" x14ac:dyDescent="0.3">
      <c r="A117" s="117">
        <v>42674</v>
      </c>
      <c r="B117" s="112">
        <v>63.153129005657767</v>
      </c>
      <c r="C117" s="112">
        <v>52.249029267031759</v>
      </c>
      <c r="D117" s="100">
        <v>-26.136993050000019</v>
      </c>
      <c r="E117" s="112">
        <v>2.34191145</v>
      </c>
      <c r="F117" s="104">
        <v>28.47890450000002</v>
      </c>
      <c r="G117" s="104">
        <v>2.8784548088888879</v>
      </c>
      <c r="H117" s="104">
        <v>8.1262027000000003</v>
      </c>
      <c r="I117" s="104">
        <v>-4.9447023374422505</v>
      </c>
      <c r="J117" s="104">
        <v>29.8215184371794</v>
      </c>
      <c r="K117" s="104">
        <v>8.6654441000000002</v>
      </c>
      <c r="L117" s="104">
        <v>1.6182778586260174</v>
      </c>
      <c r="M117" s="104">
        <v>2.0329689900000001</v>
      </c>
      <c r="N117" s="104">
        <v>7.2528528899999989</v>
      </c>
      <c r="O117" s="112">
        <v>-7.6114927386259987</v>
      </c>
      <c r="P117" s="106">
        <v>367.01901900000001</v>
      </c>
      <c r="Q117" s="107">
        <v>5.2323483417487413</v>
      </c>
      <c r="R117" s="35">
        <f t="shared" si="2"/>
        <v>-4.1744385725905886E-14</v>
      </c>
    </row>
    <row r="118" spans="1:18" ht="16.5" customHeight="1" x14ac:dyDescent="0.3">
      <c r="A118" s="117">
        <v>42704</v>
      </c>
      <c r="B118" s="112">
        <v>53.484585869300133</v>
      </c>
      <c r="C118" s="112">
        <v>51.466005834190874</v>
      </c>
      <c r="D118" s="100">
        <v>-24.892101150000009</v>
      </c>
      <c r="E118" s="112">
        <v>3.0343771099999999</v>
      </c>
      <c r="F118" s="104">
        <v>27.92647826000001</v>
      </c>
      <c r="G118" s="104">
        <v>1.1150228608091457</v>
      </c>
      <c r="H118" s="104">
        <v>7.5646079250000016</v>
      </c>
      <c r="I118" s="104">
        <v>0.10798136330000034</v>
      </c>
      <c r="J118" s="104">
        <v>22.661367711000128</v>
      </c>
      <c r="K118" s="104">
        <v>1.1357522800000002</v>
      </c>
      <c r="L118" s="104">
        <v>-1.0077292148907291</v>
      </c>
      <c r="M118" s="104">
        <v>0.71172479000000022</v>
      </c>
      <c r="N118" s="104">
        <v>2.3145844600000007</v>
      </c>
      <c r="O118" s="112">
        <v>-8.102218035109253</v>
      </c>
      <c r="P118" s="106">
        <v>360.93538100000006</v>
      </c>
      <c r="Q118" s="107">
        <v>5.0848261955197644</v>
      </c>
      <c r="R118" s="35">
        <f t="shared" si="2"/>
        <v>3.0198066269804258E-14</v>
      </c>
    </row>
    <row r="119" spans="1:18" ht="16.5" customHeight="1" x14ac:dyDescent="0.3">
      <c r="A119" s="117">
        <v>42735</v>
      </c>
      <c r="B119" s="112">
        <v>94.431142637000704</v>
      </c>
      <c r="C119" s="112">
        <v>51.185908967741071</v>
      </c>
      <c r="D119" s="100">
        <v>-27.08383275454009</v>
      </c>
      <c r="E119" s="112">
        <v>3.855225700000001</v>
      </c>
      <c r="F119" s="104">
        <v>30.939058454540092</v>
      </c>
      <c r="G119" s="104">
        <v>6.1517374396693887</v>
      </c>
      <c r="H119" s="104">
        <v>12.929919360000007</v>
      </c>
      <c r="I119" s="104">
        <v>0.39927261491114691</v>
      </c>
      <c r="J119" s="104">
        <v>50.753439089219185</v>
      </c>
      <c r="K119" s="104">
        <v>17.94476753</v>
      </c>
      <c r="L119" s="104">
        <v>30.220616389259646</v>
      </c>
      <c r="M119" s="104">
        <v>1.8598924399999999</v>
      </c>
      <c r="N119" s="104">
        <v>11.164724840000003</v>
      </c>
      <c r="O119" s="112">
        <v>-25.399355669259737</v>
      </c>
      <c r="P119" s="106">
        <v>378.78125899999998</v>
      </c>
      <c r="Q119" s="107">
        <v>5.317652005109025</v>
      </c>
      <c r="R119" s="35">
        <f t="shared" si="2"/>
        <v>0</v>
      </c>
    </row>
    <row r="120" spans="1:18" ht="21" customHeight="1" x14ac:dyDescent="0.3">
      <c r="A120" s="108"/>
      <c r="B120" s="112"/>
      <c r="C120" s="109"/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9"/>
      <c r="P120" s="106"/>
      <c r="Q120" s="107"/>
      <c r="R120" s="35"/>
    </row>
    <row r="121" spans="1:18" ht="21" customHeight="1" x14ac:dyDescent="0.3">
      <c r="A121" s="108">
        <v>2017</v>
      </c>
      <c r="B121" s="112"/>
      <c r="C121" s="109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9"/>
      <c r="P121" s="106"/>
      <c r="Q121" s="107"/>
      <c r="R121" s="35"/>
    </row>
    <row r="122" spans="1:18" ht="16.5" customHeight="1" x14ac:dyDescent="0.3">
      <c r="A122" s="117">
        <v>42766</v>
      </c>
      <c r="B122" s="112">
        <v>59.150834233000161</v>
      </c>
      <c r="C122" s="112">
        <v>43.832243761000008</v>
      </c>
      <c r="D122" s="100">
        <v>-24.596691479999997</v>
      </c>
      <c r="E122" s="112">
        <v>2.2120241900000002</v>
      </c>
      <c r="F122" s="104">
        <v>26.808715669999998</v>
      </c>
      <c r="G122" s="104">
        <v>4.2738621800000036</v>
      </c>
      <c r="H122" s="104">
        <v>10.072878030000004</v>
      </c>
      <c r="I122" s="104">
        <v>0.27960140999999988</v>
      </c>
      <c r="J122" s="104">
        <v>20.832764242000145</v>
      </c>
      <c r="K122" s="104">
        <v>2.3925795900000004</v>
      </c>
      <c r="L122" s="104">
        <v>0.78953635200014838</v>
      </c>
      <c r="M122" s="104">
        <v>0.88960205999999997</v>
      </c>
      <c r="N122" s="104">
        <v>13.63945206</v>
      </c>
      <c r="O122" s="112">
        <v>-13.251939472000137</v>
      </c>
      <c r="P122" s="106">
        <v>380.84790999999996</v>
      </c>
      <c r="Q122" s="107">
        <v>5.3988452557046589</v>
      </c>
      <c r="R122" s="35">
        <f>P122-P119-(SUM(L122:N122))-O122</f>
        <v>-3.1974423109204508E-14</v>
      </c>
    </row>
    <row r="123" spans="1:18" ht="16.5" customHeight="1" x14ac:dyDescent="0.3">
      <c r="A123" s="117">
        <v>42794</v>
      </c>
      <c r="B123" s="112">
        <v>46.301655600000139</v>
      </c>
      <c r="C123" s="112">
        <v>45.87988218000001</v>
      </c>
      <c r="D123" s="100">
        <v>-19.503786070000011</v>
      </c>
      <c r="E123" s="112">
        <v>1.54469057</v>
      </c>
      <c r="F123" s="104">
        <v>21.048476640000011</v>
      </c>
      <c r="G123" s="104">
        <v>-4.2049715399999954</v>
      </c>
      <c r="H123" s="104">
        <v>6.044786590000002</v>
      </c>
      <c r="I123" s="104">
        <v>0.46027425000000027</v>
      </c>
      <c r="J123" s="104">
        <v>23.782607190000139</v>
      </c>
      <c r="K123" s="104">
        <v>3.4346871500000002</v>
      </c>
      <c r="L123" s="104">
        <v>0.53412383000013508</v>
      </c>
      <c r="M123" s="104">
        <v>3.6062139200000001</v>
      </c>
      <c r="N123" s="104">
        <v>-3.71856433</v>
      </c>
      <c r="O123" s="112">
        <v>-3.6013744200001048</v>
      </c>
      <c r="P123" s="106">
        <v>377.66830900000002</v>
      </c>
      <c r="Q123" s="107">
        <v>5.3470222997239016</v>
      </c>
      <c r="R123" s="35">
        <f t="shared" si="2"/>
        <v>3.5083047578154947E-14</v>
      </c>
    </row>
    <row r="124" spans="1:18" ht="16.5" customHeight="1" x14ac:dyDescent="0.3">
      <c r="A124" s="117">
        <v>42825</v>
      </c>
      <c r="B124" s="112">
        <v>51.586244661000485</v>
      </c>
      <c r="C124" s="112">
        <v>59.045731643000011</v>
      </c>
      <c r="D124" s="100">
        <v>-35.512006260000007</v>
      </c>
      <c r="E124" s="112">
        <v>1.6402255800000001</v>
      </c>
      <c r="F124" s="104">
        <v>37.152231840000006</v>
      </c>
      <c r="G124" s="104">
        <v>-0.30766396999999779</v>
      </c>
      <c r="H124" s="104">
        <v>7.1093375900000009</v>
      </c>
      <c r="I124" s="104">
        <v>-0.46023278999999978</v>
      </c>
      <c r="J124" s="104">
        <v>24.745787938000486</v>
      </c>
      <c r="K124" s="104">
        <v>2.9104124899999997</v>
      </c>
      <c r="L124" s="104">
        <v>-11.534115081999524</v>
      </c>
      <c r="M124" s="104">
        <v>2.1936329300000001</v>
      </c>
      <c r="N124" s="104">
        <v>1.8809951699999996</v>
      </c>
      <c r="O124" s="112">
        <v>-4.1689780180004794</v>
      </c>
      <c r="P124" s="106">
        <v>366.03984399999996</v>
      </c>
      <c r="Q124" s="107">
        <v>5.2756080687866396</v>
      </c>
      <c r="R124" s="35">
        <f t="shared" si="2"/>
        <v>-5.8619775700208265E-14</v>
      </c>
    </row>
    <row r="125" spans="1:18" ht="16.5" customHeight="1" x14ac:dyDescent="0.3">
      <c r="A125" s="117">
        <v>42855</v>
      </c>
      <c r="B125" s="112">
        <v>56.067513397075849</v>
      </c>
      <c r="C125" s="112">
        <v>45.571371490789993</v>
      </c>
      <c r="D125" s="100">
        <v>-24.462842536</v>
      </c>
      <c r="E125" s="112">
        <v>1.46536183</v>
      </c>
      <c r="F125" s="104">
        <v>25.928204365999999</v>
      </c>
      <c r="G125" s="104">
        <v>1.7257346190000007</v>
      </c>
      <c r="H125" s="104">
        <v>7.1146668499999999</v>
      </c>
      <c r="I125" s="104">
        <v>-3.3450629900000011</v>
      </c>
      <c r="J125" s="104">
        <v>26.202535993285839</v>
      </c>
      <c r="K125" s="104">
        <v>3.5862302700000002</v>
      </c>
      <c r="L125" s="104">
        <v>0.12036508628583396</v>
      </c>
      <c r="M125" s="104">
        <v>2.1868801699999998</v>
      </c>
      <c r="N125" s="104">
        <v>8.1888966500000002</v>
      </c>
      <c r="O125" s="112">
        <v>-4.8415269062858464</v>
      </c>
      <c r="P125" s="106">
        <v>371.69445899999999</v>
      </c>
      <c r="Q125" s="107">
        <v>5.3930901119267967</v>
      </c>
      <c r="R125" s="35">
        <f t="shared" si="2"/>
        <v>4.7961634663806763E-14</v>
      </c>
    </row>
    <row r="126" spans="1:18" ht="16.5" customHeight="1" x14ac:dyDescent="0.3">
      <c r="A126" s="117">
        <v>42886</v>
      </c>
      <c r="B126" s="112">
        <v>74.114944968271928</v>
      </c>
      <c r="C126" s="112">
        <v>55.123908780964271</v>
      </c>
      <c r="D126" s="100">
        <v>-32.264804924011855</v>
      </c>
      <c r="E126" s="112">
        <v>1.4174440100000001</v>
      </c>
      <c r="F126" s="104">
        <v>33.682248934011852</v>
      </c>
      <c r="G126" s="104">
        <v>2.8329652030475918</v>
      </c>
      <c r="H126" s="104">
        <v>9.0765281025000046</v>
      </c>
      <c r="I126" s="104">
        <v>-0.61745263999999978</v>
      </c>
      <c r="J126" s="104">
        <v>41.779316658271931</v>
      </c>
      <c r="K126" s="104">
        <v>13.140855909999999</v>
      </c>
      <c r="L126" s="104">
        <v>11.730024297307667</v>
      </c>
      <c r="M126" s="104">
        <v>4.2405319000000006</v>
      </c>
      <c r="N126" s="104">
        <v>3.0204799899999988</v>
      </c>
      <c r="O126" s="112">
        <v>1.6175338126923433</v>
      </c>
      <c r="P126" s="106">
        <v>392.30302899999998</v>
      </c>
      <c r="Q126" s="107">
        <v>5.7969665127660068</v>
      </c>
      <c r="R126" s="35">
        <f t="shared" si="2"/>
        <v>-2.4646951146678475E-14</v>
      </c>
    </row>
    <row r="127" spans="1:18" ht="16.5" customHeight="1" x14ac:dyDescent="0.3">
      <c r="A127" s="117">
        <v>42916</v>
      </c>
      <c r="B127" s="112">
        <v>88.480327867095042</v>
      </c>
      <c r="C127" s="112">
        <v>67.34012643720952</v>
      </c>
      <c r="D127" s="100">
        <v>-38.014169137949793</v>
      </c>
      <c r="E127" s="112">
        <v>1.6735837800000004</v>
      </c>
      <c r="F127" s="104">
        <v>39.687752917949794</v>
      </c>
      <c r="G127" s="104">
        <v>4.6593712997542021</v>
      </c>
      <c r="H127" s="104">
        <v>11.326385757027282</v>
      </c>
      <c r="I127" s="104">
        <v>-7.0747319500000012</v>
      </c>
      <c r="J127" s="104">
        <v>51.425285215885353</v>
      </c>
      <c r="K127" s="104">
        <v>25.936974149999998</v>
      </c>
      <c r="L127" s="104">
        <v>10.995755427689756</v>
      </c>
      <c r="M127" s="104">
        <v>4.5845162924115552</v>
      </c>
      <c r="N127" s="104">
        <v>5.5599297097842157</v>
      </c>
      <c r="O127" s="112">
        <v>-5.5837084298854389</v>
      </c>
      <c r="P127" s="106">
        <v>407.85952200000008</v>
      </c>
      <c r="Q127" s="107">
        <v>6.3216678803189135</v>
      </c>
      <c r="R127" s="35">
        <f t="shared" si="2"/>
        <v>1.2434497875801753E-14</v>
      </c>
    </row>
    <row r="128" spans="1:18" ht="16.5" customHeight="1" x14ac:dyDescent="0.3">
      <c r="A128" s="117">
        <v>42947</v>
      </c>
      <c r="B128" s="112">
        <v>64.320342197313664</v>
      </c>
      <c r="C128" s="112">
        <v>60.957264756538393</v>
      </c>
      <c r="D128" s="100">
        <v>-31.86035788780001</v>
      </c>
      <c r="E128" s="112">
        <v>1.1397622500000002</v>
      </c>
      <c r="F128" s="104">
        <v>33.00012013780001</v>
      </c>
      <c r="G128" s="104">
        <v>14.029036122604014</v>
      </c>
      <c r="H128" s="104">
        <v>11.483040965000004</v>
      </c>
      <c r="I128" s="104">
        <v>-1.1611751560000003</v>
      </c>
      <c r="J128" s="104">
        <v>25.981878611971275</v>
      </c>
      <c r="K128" s="104">
        <v>1.4023273599999997</v>
      </c>
      <c r="L128" s="104">
        <v>6.9893816907752697</v>
      </c>
      <c r="M128" s="104">
        <v>2.8918657400000001</v>
      </c>
      <c r="N128" s="104">
        <v>-6.5181699900000014</v>
      </c>
      <c r="O128" s="112">
        <v>-2.3109004407753564</v>
      </c>
      <c r="P128" s="106">
        <v>408.91169899999994</v>
      </c>
      <c r="Q128" s="107">
        <v>6.310990406678421</v>
      </c>
      <c r="R128" s="35">
        <f t="shared" si="2"/>
        <v>-5.3734794391857577E-14</v>
      </c>
    </row>
    <row r="129" spans="1:18" ht="16.5" customHeight="1" x14ac:dyDescent="0.3">
      <c r="A129" s="117">
        <v>42978</v>
      </c>
      <c r="B129" s="112">
        <v>72.189694628337008</v>
      </c>
      <c r="C129" s="112">
        <v>63.275239470231419</v>
      </c>
      <c r="D129" s="100">
        <v>-37.547680811000006</v>
      </c>
      <c r="E129" s="112">
        <v>2.5128804380000007</v>
      </c>
      <c r="F129" s="104">
        <v>40.06056124900001</v>
      </c>
      <c r="G129" s="104">
        <v>4.153889178078944</v>
      </c>
      <c r="H129" s="104">
        <v>12.65329471931034</v>
      </c>
      <c r="I129" s="104">
        <v>-0.81886535000000005</v>
      </c>
      <c r="J129" s="104">
        <v>32.268897381026662</v>
      </c>
      <c r="K129" s="104">
        <v>5.0017239399999998</v>
      </c>
      <c r="L129" s="104">
        <v>-1.9437596018944097</v>
      </c>
      <c r="M129" s="104">
        <v>4.1416281699999997</v>
      </c>
      <c r="N129" s="104">
        <v>6.7165865899999995</v>
      </c>
      <c r="O129" s="112">
        <v>-12.804747158105531</v>
      </c>
      <c r="P129" s="106">
        <v>405.02140700000001</v>
      </c>
      <c r="Q129" s="107">
        <v>6.4879779476229942</v>
      </c>
      <c r="R129" s="35">
        <f t="shared" si="2"/>
        <v>0</v>
      </c>
    </row>
    <row r="130" spans="1:18" ht="16.5" customHeight="1" x14ac:dyDescent="0.3">
      <c r="A130" s="117">
        <v>43008</v>
      </c>
      <c r="B130" s="112">
        <v>60.798004346306165</v>
      </c>
      <c r="C130" s="112">
        <v>67.353128130268232</v>
      </c>
      <c r="D130" s="100">
        <v>-32.828182286666667</v>
      </c>
      <c r="E130" s="112">
        <v>0.97354849333333315</v>
      </c>
      <c r="F130" s="104">
        <v>33.80173078</v>
      </c>
      <c r="G130" s="104">
        <v>2.4835246397317494</v>
      </c>
      <c r="H130" s="104">
        <v>11.624561893999996</v>
      </c>
      <c r="I130" s="104">
        <v>-4.2858646807860001</v>
      </c>
      <c r="J130" s="104">
        <v>27.209044500558829</v>
      </c>
      <c r="K130" s="104">
        <v>2.7485379099999991</v>
      </c>
      <c r="L130" s="104">
        <v>-7.4214778271620894</v>
      </c>
      <c r="M130" s="104">
        <v>4.7249943999999999</v>
      </c>
      <c r="N130" s="104">
        <v>-3.8586403568000023</v>
      </c>
      <c r="O130" s="112">
        <v>4.5584807839620201</v>
      </c>
      <c r="P130" s="106">
        <v>403.02476399999995</v>
      </c>
      <c r="Q130" s="107">
        <v>6.5880369996051309</v>
      </c>
      <c r="R130" s="35">
        <f t="shared" si="2"/>
        <v>8.8817841970012523E-15</v>
      </c>
    </row>
    <row r="131" spans="1:18" ht="16.5" customHeight="1" x14ac:dyDescent="0.3">
      <c r="A131" s="117">
        <v>43039</v>
      </c>
      <c r="B131" s="112">
        <v>71.96700740187616</v>
      </c>
      <c r="C131" s="112">
        <v>54.924077858675794</v>
      </c>
      <c r="D131" s="100">
        <v>-30.345317314810664</v>
      </c>
      <c r="E131" s="112">
        <v>3.3940331200000013</v>
      </c>
      <c r="F131" s="104">
        <v>33.739350434810667</v>
      </c>
      <c r="G131" s="104">
        <v>8.1007722724088183</v>
      </c>
      <c r="H131" s="104">
        <v>10.015931714839644</v>
      </c>
      <c r="I131" s="104">
        <v>-1.7773505800000025</v>
      </c>
      <c r="J131" s="104">
        <v>29.520521105602224</v>
      </c>
      <c r="K131" s="104">
        <v>3.5049870499999991</v>
      </c>
      <c r="L131" s="104">
        <v>5.4986254832003763</v>
      </c>
      <c r="M131" s="104">
        <v>4.8501434000000012</v>
      </c>
      <c r="N131" s="104">
        <v>6.6941606599999988</v>
      </c>
      <c r="O131" s="112">
        <v>-6.5002225432003273</v>
      </c>
      <c r="P131" s="106">
        <v>413.56747100000001</v>
      </c>
      <c r="Q131" s="107">
        <v>6.9600758774026721</v>
      </c>
      <c r="R131" s="35">
        <f t="shared" si="2"/>
        <v>1.5099033134902129E-14</v>
      </c>
    </row>
    <row r="132" spans="1:18" ht="16.5" customHeight="1" x14ac:dyDescent="0.3">
      <c r="A132" s="117">
        <v>43069</v>
      </c>
      <c r="B132" s="112">
        <v>56.945997336442062</v>
      </c>
      <c r="C132" s="112">
        <v>52.781270066398669</v>
      </c>
      <c r="D132" s="100">
        <v>-23.600873684633555</v>
      </c>
      <c r="E132" s="112">
        <v>2.8704725814122516</v>
      </c>
      <c r="F132" s="104">
        <v>26.471346266045806</v>
      </c>
      <c r="G132" s="104">
        <v>-2.1486820126202781</v>
      </c>
      <c r="H132" s="104">
        <v>6.8463572060133773</v>
      </c>
      <c r="I132" s="104">
        <v>0.46748699784154835</v>
      </c>
      <c r="J132" s="104">
        <v>25.954699232385099</v>
      </c>
      <c r="K132" s="104">
        <v>8.429754449999999</v>
      </c>
      <c r="L132" s="104">
        <v>0.67263053297282027</v>
      </c>
      <c r="M132" s="104">
        <v>2.1703736199999999</v>
      </c>
      <c r="N132" s="104">
        <v>1.3217231170705799</v>
      </c>
      <c r="O132" s="112">
        <v>7.0318897299566272</v>
      </c>
      <c r="P132" s="106">
        <v>424.76408800000007</v>
      </c>
      <c r="Q132" s="107">
        <v>7.2829217435279876</v>
      </c>
      <c r="R132" s="35">
        <f t="shared" si="2"/>
        <v>3.2862601528904634E-14</v>
      </c>
    </row>
    <row r="133" spans="1:18" ht="16.5" customHeight="1" x14ac:dyDescent="0.3">
      <c r="A133" s="117">
        <v>43100</v>
      </c>
      <c r="B133" s="112">
        <v>72.26004227891886</v>
      </c>
      <c r="C133" s="112">
        <v>63.655109523725095</v>
      </c>
      <c r="D133" s="100">
        <v>-36.191215040000017</v>
      </c>
      <c r="E133" s="112">
        <v>1.0764659400000001</v>
      </c>
      <c r="F133" s="104">
        <v>37.267680980000016</v>
      </c>
      <c r="G133" s="104">
        <v>-2.3880930137560572</v>
      </c>
      <c r="H133" s="104">
        <v>10.086353001924953</v>
      </c>
      <c r="I133" s="104">
        <v>1.3517883500000005</v>
      </c>
      <c r="J133" s="104">
        <v>32.988198198949839</v>
      </c>
      <c r="K133" s="104">
        <v>1.5491065399999999</v>
      </c>
      <c r="L133" s="104">
        <v>-4.2393215048062336</v>
      </c>
      <c r="M133" s="104">
        <v>7.2635631100000007</v>
      </c>
      <c r="N133" s="104">
        <v>5.5806911499999998</v>
      </c>
      <c r="O133" s="112">
        <v>-10.909946755193872</v>
      </c>
      <c r="P133" s="106">
        <v>422.45907399999999</v>
      </c>
      <c r="Q133" s="107">
        <v>7.3420299458545832</v>
      </c>
      <c r="R133" s="35">
        <f t="shared" si="2"/>
        <v>1.9539925233402755E-14</v>
      </c>
    </row>
    <row r="134" spans="1:18" ht="17.25" customHeight="1" x14ac:dyDescent="0.3">
      <c r="A134" s="108"/>
      <c r="B134" s="112"/>
      <c r="C134" s="109"/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9"/>
      <c r="P134" s="106"/>
      <c r="Q134" s="107"/>
      <c r="R134" s="35"/>
    </row>
    <row r="135" spans="1:18" ht="16.5" customHeight="1" x14ac:dyDescent="0.3">
      <c r="A135" s="108">
        <v>2018</v>
      </c>
      <c r="B135" s="112"/>
      <c r="C135" s="109"/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9"/>
      <c r="P135" s="106"/>
      <c r="Q135" s="107"/>
      <c r="R135" s="35"/>
    </row>
    <row r="136" spans="1:18" ht="16.5" customHeight="1" x14ac:dyDescent="0.3">
      <c r="A136" s="117">
        <v>43131</v>
      </c>
      <c r="B136" s="112">
        <v>55.948009175060946</v>
      </c>
      <c r="C136" s="112">
        <v>56.760980678139838</v>
      </c>
      <c r="D136" s="100">
        <v>-33.228972581776041</v>
      </c>
      <c r="E136" s="112">
        <v>1.0163268036311532</v>
      </c>
      <c r="F136" s="104">
        <v>34.245299385407193</v>
      </c>
      <c r="G136" s="104">
        <v>6.753435964549479</v>
      </c>
      <c r="H136" s="104">
        <v>10.275501195382745</v>
      </c>
      <c r="I136" s="104">
        <v>-2.9419610017253035E-2</v>
      </c>
      <c r="J136" s="104">
        <v>20.406290260529978</v>
      </c>
      <c r="K136" s="104">
        <v>3.0139186055638079</v>
      </c>
      <c r="L136" s="104">
        <v>-6.0986659667138303</v>
      </c>
      <c r="M136" s="104">
        <v>1.9667554180498104</v>
      </c>
      <c r="N136" s="104">
        <v>3.3189390455851262</v>
      </c>
      <c r="O136" s="112">
        <v>2.4427695030789618</v>
      </c>
      <c r="P136" s="106">
        <v>424.08887200000004</v>
      </c>
      <c r="Q136" s="107">
        <v>7.3754554160527839</v>
      </c>
      <c r="R136" s="35">
        <f>P136-P133-(SUM(L136:N136))-O136</f>
        <v>-1.6875389974302379E-14</v>
      </c>
    </row>
    <row r="137" spans="1:18" ht="16.5" customHeight="1" x14ac:dyDescent="0.3">
      <c r="A137" s="117">
        <v>43159</v>
      </c>
      <c r="B137" s="112">
        <v>72.349476501527818</v>
      </c>
      <c r="C137" s="112">
        <v>44.990872127087677</v>
      </c>
      <c r="D137" s="100">
        <v>-26.522932715415703</v>
      </c>
      <c r="E137" s="112">
        <v>1.2698303359869376</v>
      </c>
      <c r="F137" s="104">
        <v>27.792763051402641</v>
      </c>
      <c r="G137" s="104">
        <v>10.446787323159922</v>
      </c>
      <c r="H137" s="104">
        <v>6.1963776065299427</v>
      </c>
      <c r="I137" s="104">
        <v>0.93810279725171175</v>
      </c>
      <c r="J137" s="104">
        <v>36.699786950926487</v>
      </c>
      <c r="K137" s="104">
        <v>16.728377579552241</v>
      </c>
      <c r="L137" s="104">
        <v>21.561744355922418</v>
      </c>
      <c r="M137" s="104">
        <v>2.6555087250058533</v>
      </c>
      <c r="N137" s="104">
        <v>3.1413512935119003</v>
      </c>
      <c r="O137" s="112">
        <v>-3.4744493744401863</v>
      </c>
      <c r="P137" s="106">
        <v>447.973027</v>
      </c>
      <c r="Q137" s="107">
        <v>7.824844316067928</v>
      </c>
      <c r="R137" s="35">
        <f t="shared" si="2"/>
        <v>-1.865174681370263E-14</v>
      </c>
    </row>
    <row r="138" spans="1:18" ht="16.5" customHeight="1" x14ac:dyDescent="0.3">
      <c r="A138" s="117">
        <v>43190</v>
      </c>
      <c r="B138" s="112">
        <v>62.506182049809894</v>
      </c>
      <c r="C138" s="112">
        <v>63.40769102387798</v>
      </c>
      <c r="D138" s="100">
        <v>-32.436079892862061</v>
      </c>
      <c r="E138" s="112">
        <v>1.3446817871379426</v>
      </c>
      <c r="F138" s="104">
        <v>33.780761680000005</v>
      </c>
      <c r="G138" s="104">
        <v>-4.3345078918008308</v>
      </c>
      <c r="H138" s="104">
        <v>6.5624374397736824</v>
      </c>
      <c r="I138" s="104">
        <v>-0.82877763508259406</v>
      </c>
      <c r="J138" s="104">
        <v>25.376733749303039</v>
      </c>
      <c r="K138" s="104">
        <v>2.9336113223087006</v>
      </c>
      <c r="L138" s="104">
        <v>-12.222631670442453</v>
      </c>
      <c r="M138" s="104">
        <v>1.01996928</v>
      </c>
      <c r="N138" s="104">
        <v>10.301153416374362</v>
      </c>
      <c r="O138" s="112">
        <v>0.58465897406804923</v>
      </c>
      <c r="P138" s="106">
        <v>447.65617699999996</v>
      </c>
      <c r="Q138" s="107">
        <v>7.7973933150450803</v>
      </c>
      <c r="R138" s="35">
        <f t="shared" si="2"/>
        <v>-2.4424906541753444E-15</v>
      </c>
    </row>
    <row r="139" spans="1:18" ht="16.5" customHeight="1" x14ac:dyDescent="0.3">
      <c r="A139" s="117">
        <v>43220</v>
      </c>
      <c r="B139" s="112">
        <v>58.866075746721165</v>
      </c>
      <c r="C139" s="112">
        <v>54.458130639002412</v>
      </c>
      <c r="D139" s="100">
        <v>-30.286085086426112</v>
      </c>
      <c r="E139" s="112">
        <v>1.0675057526890082</v>
      </c>
      <c r="F139" s="104">
        <v>31.353590839115121</v>
      </c>
      <c r="G139" s="104">
        <v>0.70469303606648648</v>
      </c>
      <c r="H139" s="104">
        <v>6.9339174958272123</v>
      </c>
      <c r="I139" s="104">
        <v>1.2854512935932756</v>
      </c>
      <c r="J139" s="104">
        <v>23.46554689785712</v>
      </c>
      <c r="K139" s="104">
        <v>2.3918649683727295</v>
      </c>
      <c r="L139" s="104">
        <v>-4.830393858909229</v>
      </c>
      <c r="M139" s="104">
        <v>2.8045892099999996</v>
      </c>
      <c r="N139" s="104">
        <v>6.4337497566279875</v>
      </c>
      <c r="O139" s="112">
        <v>-6.1820621077186608</v>
      </c>
      <c r="P139" s="106">
        <v>445.88206000000008</v>
      </c>
      <c r="Q139" s="107">
        <v>7.96</v>
      </c>
      <c r="R139" s="35">
        <f t="shared" si="2"/>
        <v>2.6645352591003757E-14</v>
      </c>
    </row>
    <row r="140" spans="1:18" ht="16.5" customHeight="1" x14ac:dyDescent="0.3">
      <c r="A140" s="117">
        <v>43251</v>
      </c>
      <c r="B140" s="112">
        <v>70.71605466106476</v>
      </c>
      <c r="C140" s="112">
        <v>66.580437693451671</v>
      </c>
      <c r="D140" s="100">
        <v>-35.999691898722439</v>
      </c>
      <c r="E140" s="112">
        <v>1.607751449277572</v>
      </c>
      <c r="F140" s="104">
        <v>37.607443348000011</v>
      </c>
      <c r="G140" s="104">
        <v>-3.3629326785493578</v>
      </c>
      <c r="H140" s="104">
        <v>9.0262557978480142</v>
      </c>
      <c r="I140" s="104">
        <v>0.58547171435910195</v>
      </c>
      <c r="J140" s="104">
        <v>34.03703889069952</v>
      </c>
      <c r="K140" s="104">
        <v>1.9776822472401736</v>
      </c>
      <c r="L140" s="104">
        <v>-4.7401139722131704</v>
      </c>
      <c r="M140" s="104">
        <v>2.6427167687560611</v>
      </c>
      <c r="N140" s="104">
        <v>6.2330141710701756</v>
      </c>
      <c r="O140" s="112">
        <v>-8.08898896761308</v>
      </c>
      <c r="P140" s="106">
        <v>441.92868800000002</v>
      </c>
      <c r="Q140" s="107">
        <v>7.7672444835104972</v>
      </c>
      <c r="R140" s="35">
        <f t="shared" si="2"/>
        <v>-4.4408920985006262E-14</v>
      </c>
    </row>
    <row r="141" spans="1:18" ht="16.5" customHeight="1" x14ac:dyDescent="0.3">
      <c r="A141" s="117">
        <v>43281</v>
      </c>
      <c r="B141" s="112">
        <v>118.17632952517083</v>
      </c>
      <c r="C141" s="112">
        <v>67.550452852188414</v>
      </c>
      <c r="D141" s="100">
        <v>-35.268701062003409</v>
      </c>
      <c r="E141" s="112">
        <v>2.1176151204368545</v>
      </c>
      <c r="F141" s="104">
        <v>37.386316182440261</v>
      </c>
      <c r="G141" s="104">
        <v>-2.1566117800519549</v>
      </c>
      <c r="H141" s="104">
        <v>9.5181937356678361</v>
      </c>
      <c r="I141" s="104">
        <v>-3.440805959807105</v>
      </c>
      <c r="J141" s="104">
        <v>68.646349977356337</v>
      </c>
      <c r="K141" s="104">
        <v>41.316502846446681</v>
      </c>
      <c r="L141" s="104">
        <v>27.780231175493864</v>
      </c>
      <c r="M141" s="104">
        <v>3.4541234059721009</v>
      </c>
      <c r="N141" s="104">
        <v>19.391522091516446</v>
      </c>
      <c r="O141" s="112">
        <v>-23.823672672982426</v>
      </c>
      <c r="P141" s="106">
        <v>468.73089199999998</v>
      </c>
      <c r="Q141" s="107">
        <v>8.0157082789937473</v>
      </c>
      <c r="R141" s="35">
        <f t="shared" si="2"/>
        <v>-2.8421709430404007E-14</v>
      </c>
    </row>
    <row r="142" spans="1:18" ht="16.5" customHeight="1" x14ac:dyDescent="0.3">
      <c r="A142" s="117">
        <v>43312</v>
      </c>
      <c r="B142" s="112">
        <v>73.221420669667452</v>
      </c>
      <c r="C142" s="112">
        <v>61.614362106362719</v>
      </c>
      <c r="D142" s="100">
        <v>-36.673143289244223</v>
      </c>
      <c r="E142" s="112">
        <v>1.2960809388711463</v>
      </c>
      <c r="F142" s="104">
        <v>37.969224228115372</v>
      </c>
      <c r="G142" s="104">
        <v>5.9341102448756136</v>
      </c>
      <c r="H142" s="104">
        <v>12.241695601153401</v>
      </c>
      <c r="I142" s="104">
        <v>1.8938144643113428</v>
      </c>
      <c r="J142" s="104">
        <v>29.666301348278523</v>
      </c>
      <c r="K142" s="104">
        <v>5.2559540052975633</v>
      </c>
      <c r="L142" s="104">
        <v>0.82108276822125481</v>
      </c>
      <c r="M142" s="104">
        <v>3.8436294200000001</v>
      </c>
      <c r="N142" s="104">
        <v>6.9423463750834591</v>
      </c>
      <c r="O142" s="112">
        <v>-3.8598975633047723</v>
      </c>
      <c r="P142" s="106">
        <v>476.47805299999993</v>
      </c>
      <c r="Q142" s="107">
        <v>8.2093098637375057</v>
      </c>
      <c r="R142" s="35">
        <f t="shared" si="2"/>
        <v>5.773159728050814E-15</v>
      </c>
    </row>
    <row r="143" spans="1:18" ht="16.5" customHeight="1" x14ac:dyDescent="0.3">
      <c r="A143" s="117">
        <v>43343</v>
      </c>
      <c r="B143" s="112">
        <v>66.099838225009691</v>
      </c>
      <c r="C143" s="112">
        <v>66.900730452351823</v>
      </c>
      <c r="D143" s="100">
        <v>-36.715095162778681</v>
      </c>
      <c r="E143" s="112">
        <v>1.4061565308453627</v>
      </c>
      <c r="F143" s="104">
        <v>38.121251693624046</v>
      </c>
      <c r="G143" s="104">
        <v>2.1716787197072298</v>
      </c>
      <c r="H143" s="104">
        <v>12.690073776247843</v>
      </c>
      <c r="I143" s="104">
        <v>1.8910118427950493</v>
      </c>
      <c r="J143" s="104">
        <v>26.992474217202179</v>
      </c>
      <c r="K143" s="104">
        <v>1.4492479699999998</v>
      </c>
      <c r="L143" s="104">
        <v>-5.6599303830742214</v>
      </c>
      <c r="M143" s="104">
        <v>2.3634649531492098</v>
      </c>
      <c r="N143" s="104">
        <v>2.4955732025828747</v>
      </c>
      <c r="O143" s="112">
        <v>-0.68993177265787375</v>
      </c>
      <c r="P143" s="106">
        <v>474.98722899999996</v>
      </c>
      <c r="Q143" s="107">
        <v>8.0521544749836984</v>
      </c>
      <c r="R143" s="35">
        <f t="shared" si="2"/>
        <v>3.5527136788005009E-14</v>
      </c>
    </row>
    <row r="144" spans="1:18" ht="16.5" customHeight="1" x14ac:dyDescent="0.3">
      <c r="A144" s="117">
        <v>43373</v>
      </c>
      <c r="B144" s="112">
        <v>66.737936100170572</v>
      </c>
      <c r="C144" s="112">
        <v>79.235742827256303</v>
      </c>
      <c r="D144" s="100">
        <v>-40.909383957666279</v>
      </c>
      <c r="E144" s="112">
        <v>1.5678904123337256</v>
      </c>
      <c r="F144" s="104">
        <v>42.477274370000004</v>
      </c>
      <c r="G144" s="104">
        <v>0.40669029054830391</v>
      </c>
      <c r="H144" s="104">
        <v>10.653988070145948</v>
      </c>
      <c r="I144" s="104">
        <v>-0.98189687294179884</v>
      </c>
      <c r="J144" s="104">
        <v>24.631469458974976</v>
      </c>
      <c r="K144" s="104">
        <v>0.53746769458668608</v>
      </c>
      <c r="L144" s="104">
        <v>-16.853121081084804</v>
      </c>
      <c r="M144" s="104">
        <v>2.8797575899999988</v>
      </c>
      <c r="N144" s="104">
        <v>1.4755567639990876</v>
      </c>
      <c r="O144" s="112">
        <v>-10.32177127291428</v>
      </c>
      <c r="P144" s="106">
        <v>452.16765099999998</v>
      </c>
      <c r="Q144" s="107">
        <v>7.8907234955571859</v>
      </c>
      <c r="R144" s="35">
        <f t="shared" si="2"/>
        <v>1.9539925233402755E-14</v>
      </c>
    </row>
    <row r="145" spans="1:18" ht="16.5" customHeight="1" x14ac:dyDescent="0.3">
      <c r="A145" s="117">
        <v>43404</v>
      </c>
      <c r="B145" s="112">
        <v>69.263565094845674</v>
      </c>
      <c r="C145" s="112">
        <v>65.067947443745808</v>
      </c>
      <c r="D145" s="100">
        <v>-40.080697439093065</v>
      </c>
      <c r="E145" s="112">
        <v>1.695035890906917</v>
      </c>
      <c r="F145" s="104">
        <v>41.77573332999998</v>
      </c>
      <c r="G145" s="104">
        <v>5.2044660090121617</v>
      </c>
      <c r="H145" s="104">
        <v>12.359439225493455</v>
      </c>
      <c r="I145" s="104">
        <v>1.5371217791144764</v>
      </c>
      <c r="J145" s="104">
        <v>33.843237188154248</v>
      </c>
      <c r="K145" s="104">
        <v>10.627804300091251</v>
      </c>
      <c r="L145" s="104">
        <v>0.5041275371878291</v>
      </c>
      <c r="M145" s="104">
        <v>1.2936968200000001</v>
      </c>
      <c r="N145" s="104">
        <v>2.3977932939120312</v>
      </c>
      <c r="O145" s="112">
        <v>0.94053834890016519</v>
      </c>
      <c r="P145" s="106">
        <v>457.30380699999995</v>
      </c>
      <c r="Q145" s="107">
        <v>7.7022946309260183</v>
      </c>
      <c r="R145" s="35">
        <f t="shared" si="2"/>
        <v>-5.4511950509095186E-14</v>
      </c>
    </row>
    <row r="146" spans="1:18" ht="16.5" customHeight="1" x14ac:dyDescent="0.3">
      <c r="A146" s="117">
        <v>43434</v>
      </c>
      <c r="B146" s="112">
        <v>81.449964476632204</v>
      </c>
      <c r="C146" s="112">
        <v>58.879801093536528</v>
      </c>
      <c r="D146" s="100">
        <v>-33.5882031379628</v>
      </c>
      <c r="E146" s="112">
        <v>2.4192556175712667</v>
      </c>
      <c r="F146" s="104">
        <v>36.007458755534067</v>
      </c>
      <c r="G146" s="104">
        <v>4.1751222345938768</v>
      </c>
      <c r="H146" s="104">
        <v>9.5151162406759067</v>
      </c>
      <c r="I146" s="104">
        <v>1.1854020886605816</v>
      </c>
      <c r="J146" s="104">
        <v>49.440513313326484</v>
      </c>
      <c r="K146" s="104">
        <v>23.311201449470598</v>
      </c>
      <c r="L146" s="104">
        <v>21.21283449861814</v>
      </c>
      <c r="M146" s="104">
        <v>1.0487841955555557</v>
      </c>
      <c r="N146" s="104">
        <v>0.30854468892198611</v>
      </c>
      <c r="O146" s="112">
        <v>-11.213707383095644</v>
      </c>
      <c r="P146" s="106">
        <v>468.66026299999999</v>
      </c>
      <c r="Q146" s="107">
        <v>8.2027000292872003</v>
      </c>
      <c r="R146" s="35">
        <f t="shared" si="2"/>
        <v>0</v>
      </c>
    </row>
    <row r="147" spans="1:18" ht="16.5" customHeight="1" x14ac:dyDescent="0.3">
      <c r="A147" s="117">
        <v>43465</v>
      </c>
      <c r="B147" s="112">
        <v>78.014015688306628</v>
      </c>
      <c r="C147" s="112">
        <v>58.976566339698643</v>
      </c>
      <c r="D147" s="100">
        <v>-31.799755877426847</v>
      </c>
      <c r="E147" s="112">
        <v>3.1628974225731454</v>
      </c>
      <c r="F147" s="104">
        <v>34.962653299999992</v>
      </c>
      <c r="G147" s="104">
        <v>3.5207545388293076</v>
      </c>
      <c r="H147" s="104">
        <v>12.15894238433334</v>
      </c>
      <c r="I147" s="104">
        <v>1.5584090527221215</v>
      </c>
      <c r="J147" s="104">
        <v>34.165759162288055</v>
      </c>
      <c r="K147" s="104">
        <v>5.1524193962432152</v>
      </c>
      <c r="L147" s="104">
        <v>7.4451668764126371</v>
      </c>
      <c r="M147" s="104">
        <v>1.8986475000000007</v>
      </c>
      <c r="N147" s="104">
        <v>9.6936349721953583</v>
      </c>
      <c r="O147" s="112">
        <v>-9.2072433486079177</v>
      </c>
      <c r="P147" s="106">
        <v>478.49046900000002</v>
      </c>
      <c r="Q147" s="107">
        <v>8.3390535957809853</v>
      </c>
      <c r="R147" s="35">
        <f t="shared" si="2"/>
        <v>-4.6185277824406512E-14</v>
      </c>
    </row>
    <row r="148" spans="1:18" s="29" customFormat="1" ht="16.5" customHeight="1" x14ac:dyDescent="0.3">
      <c r="A148" s="108"/>
      <c r="B148" s="112"/>
      <c r="C148" s="112"/>
      <c r="D148" s="104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12"/>
      <c r="P148" s="106"/>
      <c r="Q148" s="102"/>
      <c r="R148" s="35"/>
    </row>
    <row r="149" spans="1:18" s="29" customFormat="1" ht="16.5" customHeight="1" x14ac:dyDescent="0.3">
      <c r="A149" s="108">
        <v>2019</v>
      </c>
      <c r="B149" s="112"/>
      <c r="C149" s="112"/>
      <c r="D149" s="104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12"/>
      <c r="P149" s="106"/>
      <c r="Q149" s="102"/>
      <c r="R149" s="35"/>
    </row>
    <row r="150" spans="1:18" ht="16.5" customHeight="1" x14ac:dyDescent="0.3">
      <c r="A150" s="117">
        <v>43496</v>
      </c>
      <c r="B150" s="112">
        <v>57.131192863130657</v>
      </c>
      <c r="C150" s="112">
        <v>56.607996359032043</v>
      </c>
      <c r="D150" s="100">
        <v>-32.297279155019353</v>
      </c>
      <c r="E150" s="112">
        <v>1.5083015043820338</v>
      </c>
      <c r="F150" s="104">
        <v>33.805580659401386</v>
      </c>
      <c r="G150" s="104">
        <v>1.0515210326945799</v>
      </c>
      <c r="H150" s="104">
        <v>11.741273656562637</v>
      </c>
      <c r="I150" s="104">
        <v>1.4956465590181491</v>
      </c>
      <c r="J150" s="104">
        <v>20.01070680569012</v>
      </c>
      <c r="K150" s="104">
        <v>6.5261806192101424E-2</v>
      </c>
      <c r="L150" s="104">
        <v>-9.7394047576165033</v>
      </c>
      <c r="M150" s="104">
        <v>8.7765976199999987</v>
      </c>
      <c r="N150" s="104">
        <v>1.4860036417151217</v>
      </c>
      <c r="O150" s="112">
        <v>-7.3742504098658179E-2</v>
      </c>
      <c r="P150" s="106">
        <v>478.93992300000002</v>
      </c>
      <c r="Q150" s="107">
        <v>8.1049661343956405</v>
      </c>
      <c r="R150" s="35">
        <f>P150-P147-(SUM(L150:N150))-O150</f>
        <v>4.4020342926387457E-14</v>
      </c>
    </row>
    <row r="151" spans="1:18" ht="16.5" customHeight="1" x14ac:dyDescent="0.3">
      <c r="A151" s="117">
        <v>43524</v>
      </c>
      <c r="B151" s="112">
        <v>47.965013175222822</v>
      </c>
      <c r="C151" s="112">
        <v>56.316698017657032</v>
      </c>
      <c r="D151" s="100">
        <v>-34.327701141439896</v>
      </c>
      <c r="E151" s="112">
        <v>1.2133652985601433</v>
      </c>
      <c r="F151" s="104">
        <v>35.541066440000037</v>
      </c>
      <c r="G151" s="104">
        <v>-2.2803454571905895</v>
      </c>
      <c r="H151" s="104">
        <v>7.5516011780373908</v>
      </c>
      <c r="I151" s="104">
        <v>1.4706528723898664</v>
      </c>
      <c r="J151" s="104">
        <v>22.559558670842055</v>
      </c>
      <c r="K151" s="104">
        <v>1.6743953170250276</v>
      </c>
      <c r="L151" s="104">
        <v>-12.577835055398566</v>
      </c>
      <c r="M151" s="104">
        <v>1.3244206183022125</v>
      </c>
      <c r="N151" s="104">
        <v>2.9017295946621324</v>
      </c>
      <c r="O151" s="112">
        <v>2.8630458424342433</v>
      </c>
      <c r="P151" s="106">
        <v>473.45128400000004</v>
      </c>
      <c r="Q151" s="107">
        <v>7.8900497528168136</v>
      </c>
      <c r="R151" s="35">
        <f t="shared" ref="R151:R161" si="3">P151-P150-(SUM(L151:N151))-O151</f>
        <v>0</v>
      </c>
    </row>
    <row r="152" spans="1:18" ht="16.5" customHeight="1" x14ac:dyDescent="0.3">
      <c r="A152" s="117">
        <v>43555</v>
      </c>
      <c r="B152" s="112">
        <v>56.544760137495629</v>
      </c>
      <c r="C152" s="112">
        <v>59.927695987390202</v>
      </c>
      <c r="D152" s="100">
        <v>-34.714819917690839</v>
      </c>
      <c r="E152" s="112">
        <v>1.2242243323091193</v>
      </c>
      <c r="F152" s="104">
        <v>35.939044249999959</v>
      </c>
      <c r="G152" s="104">
        <v>1.1022177756914606</v>
      </c>
      <c r="H152" s="104">
        <v>8.4517400346394602</v>
      </c>
      <c r="I152" s="104">
        <v>-0.2243979983790482</v>
      </c>
      <c r="J152" s="104">
        <v>22.555369880840981</v>
      </c>
      <c r="K152" s="104">
        <v>2.0767736840403352</v>
      </c>
      <c r="L152" s="104">
        <v>-11.281630259537458</v>
      </c>
      <c r="M152" s="104">
        <v>2.2096066394376783</v>
      </c>
      <c r="N152" s="104">
        <v>5.6890877702051901</v>
      </c>
      <c r="O152" s="112">
        <v>-5.0959001501054662</v>
      </c>
      <c r="P152" s="106">
        <v>464.97244799999999</v>
      </c>
      <c r="Q152" s="107">
        <v>7.8300607770351078</v>
      </c>
      <c r="R152" s="35">
        <f t="shared" si="3"/>
        <v>0</v>
      </c>
    </row>
    <row r="153" spans="1:18" ht="16.5" customHeight="1" x14ac:dyDescent="0.3">
      <c r="A153" s="117">
        <v>43585</v>
      </c>
      <c r="B153" s="112">
        <v>61.142349315145125</v>
      </c>
      <c r="C153" s="112">
        <v>54.623826581809965</v>
      </c>
      <c r="D153" s="100">
        <v>-31.462828520677796</v>
      </c>
      <c r="E153" s="112">
        <v>1.1955304888315379</v>
      </c>
      <c r="F153" s="104">
        <v>32.658359009509333</v>
      </c>
      <c r="G153" s="104">
        <v>6.630408590644211</v>
      </c>
      <c r="H153" s="104">
        <v>8.6157373765890259</v>
      </c>
      <c r="I153" s="104">
        <v>1.2516104555814165</v>
      </c>
      <c r="J153" s="104">
        <v>22.822524269980139</v>
      </c>
      <c r="K153" s="104">
        <v>1.0023994600000001</v>
      </c>
      <c r="L153" s="104">
        <v>-0.75828520447202752</v>
      </c>
      <c r="M153" s="104">
        <v>2.6675793222105582</v>
      </c>
      <c r="N153" s="104">
        <v>4.6092286155966313</v>
      </c>
      <c r="O153" s="112">
        <v>-7.2759167333351957</v>
      </c>
      <c r="P153" s="106">
        <v>464.21505399999995</v>
      </c>
      <c r="Q153" s="107">
        <v>7.5027012801951631</v>
      </c>
      <c r="R153" s="35">
        <f t="shared" si="3"/>
        <v>0</v>
      </c>
    </row>
    <row r="154" spans="1:18" ht="16.5" customHeight="1" x14ac:dyDescent="0.3">
      <c r="A154" s="117">
        <v>43616</v>
      </c>
      <c r="B154" s="112">
        <v>76.602874136837443</v>
      </c>
      <c r="C154" s="112">
        <v>66.735931854849596</v>
      </c>
      <c r="D154" s="100">
        <v>-36.337069383454143</v>
      </c>
      <c r="E154" s="112">
        <v>1.4544990247309897</v>
      </c>
      <c r="F154" s="104">
        <v>37.791568408185135</v>
      </c>
      <c r="G154" s="104">
        <v>0.3083056022916717</v>
      </c>
      <c r="H154" s="104">
        <v>12.138845364649372</v>
      </c>
      <c r="I154" s="104">
        <v>2.5275830877333294</v>
      </c>
      <c r="J154" s="104">
        <v>38.570751610721679</v>
      </c>
      <c r="K154" s="104">
        <v>6.8231834500000001</v>
      </c>
      <c r="L154" s="104">
        <v>5.069570917292527</v>
      </c>
      <c r="M154" s="104">
        <v>4.6963342270622261</v>
      </c>
      <c r="N154" s="104">
        <v>0.10103713763310679</v>
      </c>
      <c r="O154" s="112">
        <v>-5.7699742819878139</v>
      </c>
      <c r="P154" s="106">
        <v>468.31202200000001</v>
      </c>
      <c r="Q154" s="107">
        <v>7.5144428628877948</v>
      </c>
      <c r="R154" s="35">
        <f t="shared" si="3"/>
        <v>1.4210854715202004E-14</v>
      </c>
    </row>
    <row r="155" spans="1:18" ht="16.5" customHeight="1" x14ac:dyDescent="0.3">
      <c r="A155" s="117">
        <v>43646</v>
      </c>
      <c r="B155" s="112">
        <v>101.31357807808288</v>
      </c>
      <c r="C155" s="112">
        <v>77.288992053302806</v>
      </c>
      <c r="D155" s="100">
        <v>-35.462976508049131</v>
      </c>
      <c r="E155" s="112">
        <v>1.1605764793565769</v>
      </c>
      <c r="F155" s="104">
        <v>36.623552987405709</v>
      </c>
      <c r="G155" s="104">
        <v>3.9783610421732156</v>
      </c>
      <c r="H155" s="104">
        <v>11.26752351416952</v>
      </c>
      <c r="I155" s="104">
        <v>-4.8487739138243331</v>
      </c>
      <c r="J155" s="104">
        <v>56.129099154252614</v>
      </c>
      <c r="K155" s="104">
        <v>33.541713519999995</v>
      </c>
      <c r="L155" s="104">
        <v>19.795709774552364</v>
      </c>
      <c r="M155" s="104">
        <v>9.097389129036701</v>
      </c>
      <c r="N155" s="104">
        <v>-4.8685128788089749</v>
      </c>
      <c r="O155" s="112">
        <v>-8.0270650247800717</v>
      </c>
      <c r="P155" s="106">
        <v>484.30954300000002</v>
      </c>
      <c r="Q155" s="107">
        <v>7.8901823875554742</v>
      </c>
      <c r="R155" s="35">
        <f t="shared" si="3"/>
        <v>0</v>
      </c>
    </row>
    <row r="156" spans="1:18" ht="16.5" customHeight="1" x14ac:dyDescent="0.3">
      <c r="A156" s="117">
        <v>43677</v>
      </c>
      <c r="B156" s="112">
        <v>66.513123182989503</v>
      </c>
      <c r="C156" s="112">
        <v>60.714761913996512</v>
      </c>
      <c r="D156" s="100">
        <v>-33.879233148812439</v>
      </c>
      <c r="E156" s="112">
        <v>1.7734107857797072</v>
      </c>
      <c r="F156" s="104">
        <v>35.652643934592149</v>
      </c>
      <c r="G156" s="104">
        <v>5.9507320582054346</v>
      </c>
      <c r="H156" s="104">
        <v>15.100271015892814</v>
      </c>
      <c r="I156" s="104">
        <v>1.2494023006445945</v>
      </c>
      <c r="J156" s="104">
        <v>27.112446669640747</v>
      </c>
      <c r="K156" s="104">
        <v>0.40915290721591135</v>
      </c>
      <c r="L156" s="104">
        <v>0.43334787967833838</v>
      </c>
      <c r="M156" s="104">
        <v>0.214835908757705</v>
      </c>
      <c r="N156" s="104">
        <v>5.1501774805569616</v>
      </c>
      <c r="O156" s="112">
        <v>2.8063137310070085</v>
      </c>
      <c r="P156" s="106">
        <v>492.91421800000001</v>
      </c>
      <c r="Q156" s="107">
        <v>8.0196498865481551</v>
      </c>
      <c r="R156" s="35">
        <f t="shared" si="3"/>
        <v>-2.708944180085382E-14</v>
      </c>
    </row>
    <row r="157" spans="1:18" ht="16.5" customHeight="1" x14ac:dyDescent="0.3">
      <c r="A157" s="117">
        <v>43708</v>
      </c>
      <c r="B157" s="112">
        <v>69.378924566891484</v>
      </c>
      <c r="C157" s="112">
        <v>64.931392413505677</v>
      </c>
      <c r="D157" s="100">
        <v>-36.222430899500978</v>
      </c>
      <c r="E157" s="112">
        <v>2.2147373934391061</v>
      </c>
      <c r="F157" s="104">
        <v>38.437168292940086</v>
      </c>
      <c r="G157" s="104">
        <v>1.6984683291446017</v>
      </c>
      <c r="H157" s="104">
        <v>13.484489905597956</v>
      </c>
      <c r="I157" s="104">
        <v>0.75763830944936328</v>
      </c>
      <c r="J157" s="104">
        <v>32.272903572464358</v>
      </c>
      <c r="K157" s="104">
        <v>3.5494741612970326</v>
      </c>
      <c r="L157" s="104">
        <v>-1.4934206884426531</v>
      </c>
      <c r="M157" s="104">
        <v>1.1792465885719543</v>
      </c>
      <c r="N157" s="104">
        <v>4.7617062532565102</v>
      </c>
      <c r="O157" s="112">
        <v>-5.5759991533858813</v>
      </c>
      <c r="P157" s="106">
        <v>491.78575099999995</v>
      </c>
      <c r="Q157" s="107">
        <v>8.1215237991702498</v>
      </c>
      <c r="R157" s="35">
        <f t="shared" si="3"/>
        <v>1.2434497875801753E-14</v>
      </c>
    </row>
    <row r="158" spans="1:18" ht="16.5" customHeight="1" x14ac:dyDescent="0.3">
      <c r="A158" s="117">
        <v>43738</v>
      </c>
      <c r="B158" s="112">
        <v>56.323748086137392</v>
      </c>
      <c r="C158" s="112">
        <v>62.698922720078279</v>
      </c>
      <c r="D158" s="100">
        <v>-35.412839237585587</v>
      </c>
      <c r="E158" s="112">
        <v>2.1066838986517817</v>
      </c>
      <c r="F158" s="104">
        <v>37.519523136237368</v>
      </c>
      <c r="G158" s="104">
        <v>1.9804382101147948</v>
      </c>
      <c r="H158" s="104">
        <v>12.016806147709831</v>
      </c>
      <c r="I158" s="104">
        <v>-1.7564858759670472</v>
      </c>
      <c r="J158" s="104">
        <v>22.655612234550667</v>
      </c>
      <c r="K158" s="104">
        <v>1.7169944281583125</v>
      </c>
      <c r="L158" s="104">
        <v>-12.533274668887177</v>
      </c>
      <c r="M158" s="104">
        <v>1.6507117675790346</v>
      </c>
      <c r="N158" s="104">
        <v>4.5073882673672596</v>
      </c>
      <c r="O158" s="112">
        <v>5.4387776339409433</v>
      </c>
      <c r="P158" s="106">
        <v>490.84935400000001</v>
      </c>
      <c r="Q158" s="107">
        <v>7.9381656362430792</v>
      </c>
      <c r="R158" s="35">
        <f t="shared" si="3"/>
        <v>0</v>
      </c>
    </row>
    <row r="159" spans="1:18" ht="16.5" customHeight="1" x14ac:dyDescent="0.3">
      <c r="A159" s="117">
        <v>43769</v>
      </c>
      <c r="B159" s="112">
        <v>76.737326143861964</v>
      </c>
      <c r="C159" s="112">
        <v>74.907799790891119</v>
      </c>
      <c r="D159" s="100">
        <v>-33.852893332692226</v>
      </c>
      <c r="E159" s="112">
        <v>2.1139177310459987</v>
      </c>
      <c r="F159" s="104">
        <v>35.966811063738227</v>
      </c>
      <c r="G159" s="104">
        <v>-0.21695024224861117</v>
      </c>
      <c r="H159" s="104">
        <v>12.421246688008011</v>
      </c>
      <c r="I159" s="104">
        <v>-5.2849305480868906E-2</v>
      </c>
      <c r="J159" s="104">
        <v>41.047972061108389</v>
      </c>
      <c r="K159" s="104">
        <v>13.089560913040502</v>
      </c>
      <c r="L159" s="104">
        <v>6.9252791806866805</v>
      </c>
      <c r="M159" s="104">
        <v>1.2194493656719783</v>
      </c>
      <c r="N159" s="104">
        <v>-6.3152021933878384</v>
      </c>
      <c r="O159" s="112">
        <v>-3.3386043529707496</v>
      </c>
      <c r="P159" s="106">
        <v>489.34027600000007</v>
      </c>
      <c r="Q159" s="107">
        <v>7.514316592428119</v>
      </c>
      <c r="R159" s="35">
        <f t="shared" si="3"/>
        <v>0</v>
      </c>
    </row>
    <row r="160" spans="1:18" ht="16.5" customHeight="1" x14ac:dyDescent="0.3">
      <c r="A160" s="117">
        <v>43799</v>
      </c>
      <c r="B160" s="112">
        <v>63.36771990450616</v>
      </c>
      <c r="C160" s="112">
        <v>56.60925971777899</v>
      </c>
      <c r="D160" s="100">
        <v>-31.345753936115472</v>
      </c>
      <c r="E160" s="112">
        <v>1.7362162309281932</v>
      </c>
      <c r="F160" s="104">
        <v>33.081970167043664</v>
      </c>
      <c r="G160" s="104">
        <v>3.620598674063527</v>
      </c>
      <c r="H160" s="104">
        <v>10.737422979910189</v>
      </c>
      <c r="I160" s="104">
        <v>1.597692983890215</v>
      </c>
      <c r="J160" s="104">
        <v>24.897076405968001</v>
      </c>
      <c r="K160" s="104">
        <v>0.37091222618040248</v>
      </c>
      <c r="L160" s="104">
        <v>-1.2303858721937286</v>
      </c>
      <c r="M160" s="104">
        <v>1.8810491142916064</v>
      </c>
      <c r="N160" s="104">
        <v>6.1077969446292881</v>
      </c>
      <c r="O160" s="112">
        <v>-6.5766361867271934</v>
      </c>
      <c r="P160" s="106">
        <v>489.52210000000002</v>
      </c>
      <c r="Q160" s="107">
        <v>7.4464152974670466</v>
      </c>
      <c r="R160" s="35">
        <f t="shared" si="3"/>
        <v>-2.3092638912203256E-14</v>
      </c>
    </row>
    <row r="161" spans="1:18" ht="16.5" customHeight="1" x14ac:dyDescent="0.3">
      <c r="A161" s="117">
        <v>43830</v>
      </c>
      <c r="B161" s="112">
        <v>73.908951867744719</v>
      </c>
      <c r="C161" s="112">
        <v>67.456189012559832</v>
      </c>
      <c r="D161" s="100">
        <v>-32.535269921287323</v>
      </c>
      <c r="E161" s="112">
        <v>2.1773999461131988</v>
      </c>
      <c r="F161" s="104">
        <v>34.712669867400521</v>
      </c>
      <c r="G161" s="104">
        <v>0.24538271591478406</v>
      </c>
      <c r="H161" s="104">
        <v>11.842328349363259</v>
      </c>
      <c r="I161" s="104">
        <v>1.5531923388624331</v>
      </c>
      <c r="J161" s="104">
        <v>28.512954884816587</v>
      </c>
      <c r="K161" s="104">
        <v>1.3204846946667539</v>
      </c>
      <c r="L161" s="104">
        <v>-2.2237399816935213</v>
      </c>
      <c r="M161" s="104">
        <v>3.1264445656529887</v>
      </c>
      <c r="N161" s="104">
        <v>5.5500582712254092</v>
      </c>
      <c r="O161" s="112">
        <v>-8.5453338551849338</v>
      </c>
      <c r="P161" s="106">
        <v>487.429529</v>
      </c>
      <c r="Q161" s="107">
        <v>7.3906143250608789</v>
      </c>
      <c r="R161" s="35">
        <f t="shared" si="3"/>
        <v>3.730349362740526E-14</v>
      </c>
    </row>
    <row r="162" spans="1:18" ht="16.5" customHeight="1" x14ac:dyDescent="0.3">
      <c r="A162" s="108"/>
      <c r="B162" s="112"/>
      <c r="C162" s="112"/>
      <c r="D162" s="104"/>
      <c r="E162" s="104"/>
      <c r="F162" s="104"/>
      <c r="G162" s="104"/>
      <c r="H162" s="104"/>
      <c r="I162" s="104"/>
      <c r="J162" s="104"/>
      <c r="K162" s="104"/>
      <c r="L162" s="104"/>
      <c r="M162" s="104"/>
      <c r="N162" s="104"/>
      <c r="O162" s="112"/>
      <c r="P162" s="106"/>
      <c r="Q162" s="102"/>
      <c r="R162" s="35"/>
    </row>
    <row r="163" spans="1:18" ht="16.5" customHeight="1" x14ac:dyDescent="0.3">
      <c r="A163" s="108">
        <v>2020</v>
      </c>
      <c r="B163" s="112"/>
      <c r="C163" s="112"/>
      <c r="D163" s="104"/>
      <c r="E163" s="104"/>
      <c r="F163" s="104"/>
      <c r="G163" s="104"/>
      <c r="H163" s="104"/>
      <c r="I163" s="104"/>
      <c r="J163" s="104"/>
      <c r="K163" s="104"/>
      <c r="L163" s="104"/>
      <c r="M163" s="104"/>
      <c r="N163" s="104"/>
      <c r="O163" s="112"/>
      <c r="P163" s="106"/>
      <c r="Q163" s="102"/>
      <c r="R163" s="35"/>
    </row>
    <row r="164" spans="1:18" ht="16.5" customHeight="1" x14ac:dyDescent="0.3">
      <c r="A164" s="117">
        <v>43861</v>
      </c>
      <c r="B164" s="112">
        <v>54.87730650023726</v>
      </c>
      <c r="C164" s="112">
        <v>60.649405000739975</v>
      </c>
      <c r="D164" s="100">
        <v>-34.88361302431489</v>
      </c>
      <c r="E164" s="112">
        <v>1.0655284229744959</v>
      </c>
      <c r="F164" s="104">
        <v>35.949141447289385</v>
      </c>
      <c r="G164" s="104">
        <v>4.9193554134642001</v>
      </c>
      <c r="H164" s="104">
        <v>11.39262918802677</v>
      </c>
      <c r="I164" s="104">
        <v>-1.2327097780029612</v>
      </c>
      <c r="J164" s="104">
        <v>22.700869449641949</v>
      </c>
      <c r="K164" s="104">
        <v>0.40674583340961096</v>
      </c>
      <c r="L164" s="104">
        <v>-8.4960979392117011</v>
      </c>
      <c r="M164" s="104">
        <v>1.9916898106942098</v>
      </c>
      <c r="N164" s="104">
        <v>0.73230962801476174</v>
      </c>
      <c r="O164" s="112">
        <v>1.2071745005027934</v>
      </c>
      <c r="P164" s="106">
        <v>482.86460500000004</v>
      </c>
      <c r="Q164" s="107">
        <v>7.4485319453618342</v>
      </c>
      <c r="R164" s="35">
        <f>P164-P161-(SUM(L164:N164))-O164</f>
        <v>-2.5979218776228663E-14</v>
      </c>
    </row>
    <row r="165" spans="1:18" ht="16.5" customHeight="1" x14ac:dyDescent="0.3">
      <c r="A165" s="117">
        <v>43890</v>
      </c>
      <c r="B165" s="112">
        <v>56.183219712059518</v>
      </c>
      <c r="C165" s="112">
        <v>49.610383803337697</v>
      </c>
      <c r="D165" s="100">
        <v>-30.121727133691625</v>
      </c>
      <c r="E165" s="112">
        <v>1.1386123432075848</v>
      </c>
      <c r="F165" s="104">
        <v>31.260339476899208</v>
      </c>
      <c r="G165" s="104">
        <v>2.1580954269496453</v>
      </c>
      <c r="H165" s="104">
        <v>7.733638320952628</v>
      </c>
      <c r="I165" s="104">
        <v>1.5153636483412458</v>
      </c>
      <c r="J165" s="104">
        <v>28.315248140726787</v>
      </c>
      <c r="K165" s="104">
        <v>6.6359881789009361</v>
      </c>
      <c r="L165" s="104">
        <v>1.8669800823260521</v>
      </c>
      <c r="M165" s="104">
        <v>1.62969640478387</v>
      </c>
      <c r="N165" s="104">
        <v>3.0761594216118948</v>
      </c>
      <c r="O165" s="112">
        <v>-9.6075259087218843</v>
      </c>
      <c r="P165" s="106">
        <v>479.82991499999997</v>
      </c>
      <c r="Q165" s="107">
        <v>7.3589325113001633</v>
      </c>
      <c r="R165" s="35">
        <f t="shared" ref="R165:R175" si="4">P165-P164-(SUM(L165:N165))-O165</f>
        <v>0</v>
      </c>
    </row>
    <row r="166" spans="1:18" ht="16.5" customHeight="1" x14ac:dyDescent="0.3">
      <c r="A166" s="117">
        <v>43921</v>
      </c>
      <c r="B166" s="112">
        <v>57.668384407733342</v>
      </c>
      <c r="C166" s="112">
        <v>60.251277616560486</v>
      </c>
      <c r="D166" s="100">
        <v>-32.463222746309619</v>
      </c>
      <c r="E166" s="112">
        <v>1.0447978645899059</v>
      </c>
      <c r="F166" s="104">
        <v>33.508020610899521</v>
      </c>
      <c r="G166" s="104">
        <v>0.63762318125322415</v>
      </c>
      <c r="H166" s="104">
        <v>5.9603669300658613</v>
      </c>
      <c r="I166" s="104">
        <v>-0.80128022515187469</v>
      </c>
      <c r="J166" s="104">
        <v>29.348135108458298</v>
      </c>
      <c r="K166" s="104">
        <v>5.3839636251657943</v>
      </c>
      <c r="L166" s="104">
        <v>-3.2787446817499659</v>
      </c>
      <c r="M166" s="104">
        <v>2.1105377911463994</v>
      </c>
      <c r="N166" s="104">
        <v>-1.4146863182235674</v>
      </c>
      <c r="O166" s="112">
        <v>-19.79521479117281</v>
      </c>
      <c r="P166" s="106">
        <v>457.45180700000003</v>
      </c>
      <c r="Q166" s="107">
        <v>7.1270816990514021</v>
      </c>
      <c r="R166" s="35">
        <f t="shared" si="4"/>
        <v>0</v>
      </c>
    </row>
    <row r="167" spans="1:18" ht="16.5" customHeight="1" x14ac:dyDescent="0.3">
      <c r="A167" s="117">
        <v>43951</v>
      </c>
      <c r="B167" s="112">
        <v>88.524033525379636</v>
      </c>
      <c r="C167" s="112">
        <v>58.58011378051814</v>
      </c>
      <c r="D167" s="100">
        <v>-30.231424566016468</v>
      </c>
      <c r="E167" s="112">
        <v>0.67958534313129992</v>
      </c>
      <c r="F167" s="104">
        <v>30.911009909147769</v>
      </c>
      <c r="G167" s="104">
        <v>-7.2082363501547277</v>
      </c>
      <c r="H167" s="104">
        <v>2.8675410649640503</v>
      </c>
      <c r="I167" s="104">
        <v>-1.9939087985876731</v>
      </c>
      <c r="J167" s="104">
        <v>58.597663222259811</v>
      </c>
      <c r="K167" s="104">
        <v>40.45082417670973</v>
      </c>
      <c r="L167" s="104">
        <v>19.164093507500947</v>
      </c>
      <c r="M167" s="104">
        <v>0.96525941504559665</v>
      </c>
      <c r="N167" s="104">
        <v>9.8145668223149602</v>
      </c>
      <c r="O167" s="112">
        <v>-12.285631744861561</v>
      </c>
      <c r="P167" s="106">
        <v>475.11009499999994</v>
      </c>
      <c r="Q167" s="107">
        <v>7.7200483697407165</v>
      </c>
      <c r="R167" s="35">
        <f t="shared" si="4"/>
        <v>-2.8421709430404007E-14</v>
      </c>
    </row>
    <row r="168" spans="1:18" ht="16.5" customHeight="1" x14ac:dyDescent="0.3">
      <c r="A168" s="117">
        <v>43982</v>
      </c>
      <c r="B168" s="112">
        <v>66.57741080682402</v>
      </c>
      <c r="C168" s="112">
        <v>49.770454212252098</v>
      </c>
      <c r="D168" s="100">
        <v>-32.048446584175089</v>
      </c>
      <c r="E168" s="112">
        <v>0.96958428462487523</v>
      </c>
      <c r="F168" s="104">
        <v>33.018030868799961</v>
      </c>
      <c r="G168" s="104">
        <v>8.7750694947833185</v>
      </c>
      <c r="H168" s="104">
        <v>2.3619573183663198</v>
      </c>
      <c r="I168" s="104">
        <v>2.5198575536140795</v>
      </c>
      <c r="J168" s="104">
        <v>34.109121238959723</v>
      </c>
      <c r="K168" s="104">
        <v>3.2096978405011201</v>
      </c>
      <c r="L168" s="104">
        <v>13.35560170318203</v>
      </c>
      <c r="M168" s="104">
        <v>1.9105978361819571</v>
      </c>
      <c r="N168" s="104">
        <v>1.5407570552079264</v>
      </c>
      <c r="O168" s="112">
        <v>-2.2947355945719137</v>
      </c>
      <c r="P168" s="106">
        <v>489.62231600000001</v>
      </c>
      <c r="Q168" s="107">
        <v>8.270654804319026</v>
      </c>
      <c r="R168" s="35">
        <f t="shared" si="4"/>
        <v>6.6613381477509392E-14</v>
      </c>
    </row>
    <row r="169" spans="1:18" ht="16.5" customHeight="1" x14ac:dyDescent="0.3">
      <c r="A169" s="117">
        <v>44012</v>
      </c>
      <c r="B169" s="112">
        <v>108.96113302304663</v>
      </c>
      <c r="C169" s="112">
        <v>56.873417506885552</v>
      </c>
      <c r="D169" s="100">
        <v>-36.341214815232895</v>
      </c>
      <c r="E169" s="112">
        <v>0.87027050764573632</v>
      </c>
      <c r="F169" s="104">
        <v>37.21148532287863</v>
      </c>
      <c r="G169" s="104">
        <v>-3.757157907294177</v>
      </c>
      <c r="H169" s="104">
        <v>2.171633069649443</v>
      </c>
      <c r="I169" s="104">
        <v>2.3910150871099773</v>
      </c>
      <c r="J169" s="104">
        <v>78.653849915341723</v>
      </c>
      <c r="K169" s="104">
        <v>51.645922438571347</v>
      </c>
      <c r="L169" s="104">
        <v>40.946492279924634</v>
      </c>
      <c r="M169" s="104">
        <v>4.3206952329139918</v>
      </c>
      <c r="N169" s="104">
        <v>6.820528003322428</v>
      </c>
      <c r="O169" s="112">
        <v>2.1068024838389974</v>
      </c>
      <c r="P169" s="106">
        <v>543.81683400000009</v>
      </c>
      <c r="Q169" s="107">
        <v>8.7144935674157118</v>
      </c>
      <c r="R169" s="35">
        <f t="shared" si="4"/>
        <v>2.1316282072803006E-14</v>
      </c>
    </row>
    <row r="170" spans="1:18" ht="16.5" customHeight="1" x14ac:dyDescent="0.3">
      <c r="A170" s="117">
        <v>44043</v>
      </c>
      <c r="B170" s="112">
        <v>62.242376954531451</v>
      </c>
      <c r="C170" s="112">
        <v>51.592190003148062</v>
      </c>
      <c r="D170" s="100">
        <v>-33.706331426433053</v>
      </c>
      <c r="E170" s="112">
        <v>1.1353996398970769</v>
      </c>
      <c r="F170" s="104">
        <v>34.841731066330127</v>
      </c>
      <c r="G170" s="104">
        <v>-0.39762949475327153</v>
      </c>
      <c r="H170" s="104">
        <v>1.9181534688938686</v>
      </c>
      <c r="I170" s="104">
        <v>2.5708740777360899</v>
      </c>
      <c r="J170" s="104">
        <v>35.609554855980932</v>
      </c>
      <c r="K170" s="104">
        <v>3.5302361698305167</v>
      </c>
      <c r="L170" s="104">
        <v>4.0764680125306985</v>
      </c>
      <c r="M170" s="104">
        <v>1.5908877842191835</v>
      </c>
      <c r="N170" s="104">
        <v>4.9828311546335078</v>
      </c>
      <c r="O170" s="112">
        <v>1.4650740486165632</v>
      </c>
      <c r="P170" s="106">
        <v>555.932095</v>
      </c>
      <c r="Q170" s="107">
        <v>9.5496780363305813</v>
      </c>
      <c r="R170" s="35">
        <f t="shared" si="4"/>
        <v>-3.4194869158454821E-14</v>
      </c>
    </row>
    <row r="171" spans="1:18" ht="16.5" customHeight="1" x14ac:dyDescent="0.3">
      <c r="A171" s="117">
        <v>44074</v>
      </c>
      <c r="B171" s="112">
        <v>59.896737395555824</v>
      </c>
      <c r="C171" s="112">
        <v>53.342063568515577</v>
      </c>
      <c r="D171" s="100">
        <v>-34.492694067598045</v>
      </c>
      <c r="E171" s="112">
        <v>1.0609922522830784</v>
      </c>
      <c r="F171" s="104">
        <v>35.553686319881123</v>
      </c>
      <c r="G171" s="104">
        <v>-0.56858063705458695</v>
      </c>
      <c r="H171" s="104">
        <v>1.859909473046286</v>
      </c>
      <c r="I171" s="104">
        <v>1.6429370433750567</v>
      </c>
      <c r="J171" s="104">
        <v>36.104717814268149</v>
      </c>
      <c r="K171" s="104">
        <v>5.1284649470069548</v>
      </c>
      <c r="L171" s="104">
        <v>2.686380152990576</v>
      </c>
      <c r="M171" s="104">
        <v>0.68181051393399705</v>
      </c>
      <c r="N171" s="104">
        <v>3.1864831601156798</v>
      </c>
      <c r="O171" s="112">
        <v>-6.416592827040227</v>
      </c>
      <c r="P171" s="106">
        <v>556.07017599999995</v>
      </c>
      <c r="Q171" s="107">
        <v>9.7587968063607438</v>
      </c>
      <c r="R171" s="35">
        <f t="shared" si="4"/>
        <v>-8.2600593032111647E-14</v>
      </c>
    </row>
    <row r="172" spans="1:18" ht="16.5" customHeight="1" x14ac:dyDescent="0.3">
      <c r="A172" s="117">
        <v>44104</v>
      </c>
      <c r="B172" s="112">
        <v>71.428731309223053</v>
      </c>
      <c r="C172" s="112">
        <v>53.389075809945282</v>
      </c>
      <c r="D172" s="100">
        <v>-34.470408489311474</v>
      </c>
      <c r="E172" s="112">
        <v>0.65219907709255498</v>
      </c>
      <c r="F172" s="104">
        <v>35.122607566404028</v>
      </c>
      <c r="G172" s="104">
        <v>-1.2674006414748764</v>
      </c>
      <c r="H172" s="104">
        <v>1.8348610181114577</v>
      </c>
      <c r="I172" s="104">
        <v>2.5909837369077198</v>
      </c>
      <c r="J172" s="104">
        <v>42.375684473447244</v>
      </c>
      <c r="K172" s="104">
        <v>9.5109574963227939</v>
      </c>
      <c r="L172" s="104">
        <v>9.2288590795686183</v>
      </c>
      <c r="M172" s="104">
        <v>3.9627499162464419</v>
      </c>
      <c r="N172" s="104">
        <v>4.848046503462685</v>
      </c>
      <c r="O172" s="112">
        <v>2.4056105007221831</v>
      </c>
      <c r="P172" s="106">
        <v>576.51544199999989</v>
      </c>
      <c r="Q172" s="107">
        <v>10.136019670578298</v>
      </c>
      <c r="R172" s="35">
        <f t="shared" si="4"/>
        <v>2.1316282072803006E-14</v>
      </c>
    </row>
    <row r="173" spans="1:18" ht="16.5" customHeight="1" x14ac:dyDescent="0.3">
      <c r="A173" s="117">
        <v>44135</v>
      </c>
      <c r="B173" s="112">
        <v>69.990474764078328</v>
      </c>
      <c r="C173" s="112">
        <v>58.624354446179701</v>
      </c>
      <c r="D173" s="100">
        <v>-40.019331150242479</v>
      </c>
      <c r="E173" s="112">
        <v>1.1430703346568947</v>
      </c>
      <c r="F173" s="104">
        <v>41.162401484899377</v>
      </c>
      <c r="G173" s="104">
        <v>-1.9874328892960185</v>
      </c>
      <c r="H173" s="104">
        <v>1.6177699741880911</v>
      </c>
      <c r="I173" s="104">
        <v>2.8178728837319169</v>
      </c>
      <c r="J173" s="104">
        <v>36.107021495754523</v>
      </c>
      <c r="K173" s="104">
        <v>2.1826990281360881</v>
      </c>
      <c r="L173" s="104">
        <v>-3.0818696600520563</v>
      </c>
      <c r="M173" s="104">
        <v>9.1261282520530376</v>
      </c>
      <c r="N173" s="104">
        <v>5.3218617258976373</v>
      </c>
      <c r="O173" s="112">
        <v>-6.3062393178985801</v>
      </c>
      <c r="P173" s="106">
        <v>581.57532300000003</v>
      </c>
      <c r="Q173" s="107">
        <v>10.8</v>
      </c>
      <c r="R173" s="35">
        <f t="shared" si="4"/>
        <v>9.4146912488213275E-14</v>
      </c>
    </row>
    <row r="174" spans="1:18" ht="16.5" customHeight="1" x14ac:dyDescent="0.3">
      <c r="A174" s="117">
        <v>44165</v>
      </c>
      <c r="B174" s="112">
        <v>70.229911093006706</v>
      </c>
      <c r="C174" s="112">
        <v>53.580081798395184</v>
      </c>
      <c r="D174" s="100">
        <v>-35.540118531064635</v>
      </c>
      <c r="E174" s="112">
        <v>1.2384556179816069</v>
      </c>
      <c r="F174" s="104">
        <v>36.778574149046243</v>
      </c>
      <c r="G174" s="104">
        <v>2.4566456030505561</v>
      </c>
      <c r="H174" s="104">
        <v>1.9526031584120378</v>
      </c>
      <c r="I174" s="104">
        <v>2.3746409758063209</v>
      </c>
      <c r="J174" s="104">
        <v>37.058332365444095</v>
      </c>
      <c r="K174" s="104">
        <v>4.5764220982722517</v>
      </c>
      <c r="L174" s="104">
        <v>6.3495004132363322</v>
      </c>
      <c r="M174" s="104">
        <v>7.2337980488387945</v>
      </c>
      <c r="N174" s="104">
        <v>3.0665308325363956</v>
      </c>
      <c r="O174" s="112">
        <v>-7.9918842946114692</v>
      </c>
      <c r="P174" s="106">
        <v>590.23326800000007</v>
      </c>
      <c r="Q174" s="107">
        <v>10.9</v>
      </c>
      <c r="R174" s="35">
        <f t="shared" si="4"/>
        <v>-1.1546319456101628E-14</v>
      </c>
    </row>
    <row r="175" spans="1:18" ht="16.5" customHeight="1" x14ac:dyDescent="0.3">
      <c r="A175" s="117">
        <v>44196</v>
      </c>
      <c r="B175" s="112">
        <v>144.03533544206638</v>
      </c>
      <c r="C175" s="112">
        <v>61.648459741000025</v>
      </c>
      <c r="D175" s="100">
        <v>-36.706267201932633</v>
      </c>
      <c r="E175" s="112">
        <v>1.2821163908302806</v>
      </c>
      <c r="F175" s="104">
        <v>37.988383592762915</v>
      </c>
      <c r="G175" s="104">
        <v>-4.2908361298870625</v>
      </c>
      <c r="H175" s="104">
        <v>1.9063719084210482</v>
      </c>
      <c r="I175" s="104">
        <v>3.1433069552961115</v>
      </c>
      <c r="J175" s="104">
        <v>113.3567784653018</v>
      </c>
      <c r="K175" s="104">
        <v>72.157969555020429</v>
      </c>
      <c r="L175" s="104">
        <v>75.502982088778225</v>
      </c>
      <c r="M175" s="104">
        <v>4.1348624234610662</v>
      </c>
      <c r="N175" s="104">
        <v>2.7490311888271113</v>
      </c>
      <c r="O175" s="112">
        <v>2.9547592989336118</v>
      </c>
      <c r="P175" s="106">
        <v>675.57490300000006</v>
      </c>
      <c r="Q175" s="107">
        <v>12.5</v>
      </c>
      <c r="R175" s="35">
        <f t="shared" si="4"/>
        <v>-3.0642155479654321E-14</v>
      </c>
    </row>
    <row r="176" spans="1:18" ht="16.5" customHeight="1" x14ac:dyDescent="0.3">
      <c r="A176" s="108"/>
      <c r="B176" s="112"/>
      <c r="C176" s="112"/>
      <c r="D176" s="104"/>
      <c r="E176" s="104"/>
      <c r="F176" s="104"/>
      <c r="G176" s="104"/>
      <c r="H176" s="104"/>
      <c r="I176" s="104"/>
      <c r="J176" s="104"/>
      <c r="K176" s="104"/>
      <c r="L176" s="104"/>
      <c r="M176" s="104"/>
      <c r="N176" s="104"/>
      <c r="O176" s="112"/>
      <c r="P176" s="106"/>
      <c r="Q176" s="107"/>
      <c r="R176" s="35"/>
    </row>
    <row r="177" spans="1:19" ht="16.5" customHeight="1" x14ac:dyDescent="0.3">
      <c r="A177" s="108">
        <v>2021</v>
      </c>
      <c r="B177" s="112"/>
      <c r="C177" s="112"/>
      <c r="D177" s="104"/>
      <c r="E177" s="104"/>
      <c r="F177" s="104"/>
      <c r="G177" s="104"/>
      <c r="H177" s="104"/>
      <c r="I177" s="104"/>
      <c r="J177" s="104"/>
      <c r="K177" s="104"/>
      <c r="L177" s="104"/>
      <c r="M177" s="104"/>
      <c r="N177" s="104"/>
      <c r="O177" s="112"/>
      <c r="P177" s="106"/>
      <c r="Q177" s="107"/>
      <c r="R177" s="35"/>
    </row>
    <row r="178" spans="1:19" ht="16.5" customHeight="1" x14ac:dyDescent="0.3">
      <c r="A178" s="117">
        <v>44227</v>
      </c>
      <c r="B178" s="112">
        <v>80.294792374732666</v>
      </c>
      <c r="C178" s="112">
        <v>54.401273921978529</v>
      </c>
      <c r="D178" s="100">
        <v>-36.724653495059734</v>
      </c>
      <c r="E178" s="112">
        <v>1.0588740260061813</v>
      </c>
      <c r="F178" s="104">
        <v>37.783527521065913</v>
      </c>
      <c r="G178" s="104">
        <v>-2.0574751359941876</v>
      </c>
      <c r="H178" s="104">
        <v>1.4630506739292308</v>
      </c>
      <c r="I178" s="104">
        <v>3.3645489276137446</v>
      </c>
      <c r="J178" s="104">
        <v>31.06816756762122</v>
      </c>
      <c r="K178" s="104">
        <v>4.2693443599999998</v>
      </c>
      <c r="L178" s="104">
        <v>-4.3494121358189588</v>
      </c>
      <c r="M178" s="104">
        <v>3.4784027092008056</v>
      </c>
      <c r="N178" s="104">
        <v>26.764527879372306</v>
      </c>
      <c r="O178" s="112">
        <v>3.8288265472458352</v>
      </c>
      <c r="P178" s="106">
        <v>705.29724799999997</v>
      </c>
      <c r="Q178" s="107">
        <v>13.6</v>
      </c>
      <c r="R178" s="35">
        <f>P178-P175-(SUM(L178:N178))-O178</f>
        <v>-8.1268325402561459E-14</v>
      </c>
    </row>
    <row r="179" spans="1:19" ht="16.5" customHeight="1" x14ac:dyDescent="0.3">
      <c r="A179" s="117">
        <v>44255</v>
      </c>
      <c r="B179" s="112">
        <v>56.401163336502911</v>
      </c>
      <c r="C179" s="112">
        <v>60.675879566938761</v>
      </c>
      <c r="D179" s="100">
        <v>-39.042310101902949</v>
      </c>
      <c r="E179" s="112">
        <v>0.99112626869473519</v>
      </c>
      <c r="F179" s="104">
        <v>40.033436370597684</v>
      </c>
      <c r="G179" s="104">
        <v>-7.3122235052658704</v>
      </c>
      <c r="H179" s="104">
        <v>1.4579297307169328</v>
      </c>
      <c r="I179" s="104">
        <v>3.0107242577453701</v>
      </c>
      <c r="J179" s="104">
        <v>28.46139031115953</v>
      </c>
      <c r="K179" s="104">
        <v>1.0364846499999998</v>
      </c>
      <c r="L179" s="104">
        <v>-14.882419038263921</v>
      </c>
      <c r="M179" s="104">
        <v>4.7235066986272667</v>
      </c>
      <c r="N179" s="104">
        <v>5.8841961092008157</v>
      </c>
      <c r="O179" s="112">
        <v>-8.6436207695641016</v>
      </c>
      <c r="P179" s="106">
        <v>692.37891100000013</v>
      </c>
      <c r="Q179" s="107">
        <v>13.3</v>
      </c>
      <c r="R179" s="35">
        <f t="shared" ref="R179:R189" si="5">P179-P178-(SUM(L179:N179))-O179</f>
        <v>1.0302869668521453E-13</v>
      </c>
    </row>
    <row r="180" spans="1:19" ht="16.5" customHeight="1" x14ac:dyDescent="0.3">
      <c r="A180" s="117">
        <v>44286</v>
      </c>
      <c r="B180" s="112">
        <v>63.466544537123482</v>
      </c>
      <c r="C180" s="112">
        <v>67.69490625742381</v>
      </c>
      <c r="D180" s="100">
        <v>-45.880466199612734</v>
      </c>
      <c r="E180" s="112">
        <v>1.2876974638145284</v>
      </c>
      <c r="F180" s="104">
        <v>47.168163663427265</v>
      </c>
      <c r="G180" s="104">
        <v>-2.7363947213735753</v>
      </c>
      <c r="H180" s="104">
        <v>1.8250582300561324</v>
      </c>
      <c r="I180" s="104">
        <v>2.6100428010436731</v>
      </c>
      <c r="J180" s="104">
        <v>38.798158377471495</v>
      </c>
      <c r="K180" s="104">
        <v>3.6065884800000005</v>
      </c>
      <c r="L180" s="104">
        <v>-7.2086597424711432</v>
      </c>
      <c r="M180" s="104">
        <v>0.85588135766176388</v>
      </c>
      <c r="N180" s="104">
        <v>2.1244166645090363</v>
      </c>
      <c r="O180" s="112">
        <v>-2.497273279699777</v>
      </c>
      <c r="P180" s="106">
        <v>685.65327600000001</v>
      </c>
      <c r="Q180" s="107">
        <v>12.5</v>
      </c>
      <c r="R180" s="35">
        <f t="shared" si="5"/>
        <v>-4.4408920985006262E-15</v>
      </c>
    </row>
    <row r="181" spans="1:19" ht="16.5" customHeight="1" x14ac:dyDescent="0.3">
      <c r="A181" s="117">
        <v>44316</v>
      </c>
      <c r="B181" s="112">
        <v>66.197413057604024</v>
      </c>
      <c r="C181" s="112">
        <v>62.332411164506212</v>
      </c>
      <c r="D181" s="100">
        <v>-35.60951066387446</v>
      </c>
      <c r="E181" s="112">
        <v>0.74460205021717507</v>
      </c>
      <c r="F181" s="104">
        <v>36.354112714091634</v>
      </c>
      <c r="G181" s="104">
        <v>-1.3338082260803659</v>
      </c>
      <c r="H181" s="104">
        <v>1.8337105899999997</v>
      </c>
      <c r="I181" s="104">
        <v>4.3984279467109948</v>
      </c>
      <c r="J181" s="104">
        <v>39.637456371723019</v>
      </c>
      <c r="K181" s="104">
        <v>2.0724548399999998</v>
      </c>
      <c r="L181" s="104">
        <v>7.0925654284791886</v>
      </c>
      <c r="M181" s="104">
        <v>0.48996367320522033</v>
      </c>
      <c r="N181" s="104">
        <v>-3.7175272085865854</v>
      </c>
      <c r="O181" s="112">
        <v>-9.8455138930976869</v>
      </c>
      <c r="P181" s="106">
        <v>679.67276400000003</v>
      </c>
      <c r="Q181" s="107">
        <v>11.7</v>
      </c>
      <c r="R181" s="35">
        <f t="shared" si="5"/>
        <v>-1.1191048088221578E-13</v>
      </c>
    </row>
    <row r="182" spans="1:19" ht="16.5" customHeight="1" x14ac:dyDescent="0.3">
      <c r="A182" s="117">
        <v>44347</v>
      </c>
      <c r="B182" s="112">
        <v>80.712304049592461</v>
      </c>
      <c r="C182" s="112">
        <v>56.926136887024178</v>
      </c>
      <c r="D182" s="100">
        <v>-40.931116423418914</v>
      </c>
      <c r="E182" s="112">
        <v>0.98543848668984135</v>
      </c>
      <c r="F182" s="104">
        <v>41.916554910108758</v>
      </c>
      <c r="G182" s="104">
        <v>-2.6859297240868711</v>
      </c>
      <c r="H182" s="104">
        <v>1.35724003602017</v>
      </c>
      <c r="I182" s="104">
        <v>3.5306009493582997</v>
      </c>
      <c r="J182" s="104">
        <v>55.969282558779682</v>
      </c>
      <c r="K182" s="104">
        <v>16.401982669999999</v>
      </c>
      <c r="L182" s="104">
        <v>15.882837360632198</v>
      </c>
      <c r="M182" s="104">
        <v>1.8910971863518535</v>
      </c>
      <c r="N182" s="104">
        <v>6.0122326155842405</v>
      </c>
      <c r="O182" s="112">
        <v>-13.929913162568365</v>
      </c>
      <c r="P182" s="106">
        <v>689.52901800000006</v>
      </c>
      <c r="Q182" s="107">
        <v>11.6</v>
      </c>
      <c r="R182" s="35">
        <f t="shared" si="5"/>
        <v>1.1013412404281553E-13</v>
      </c>
    </row>
    <row r="183" spans="1:19" ht="16.5" customHeight="1" x14ac:dyDescent="0.3">
      <c r="A183" s="117">
        <v>44377</v>
      </c>
      <c r="B183" s="112">
        <v>123.60006105725545</v>
      </c>
      <c r="C183" s="112">
        <v>76.12874965693986</v>
      </c>
      <c r="D183" s="100">
        <v>-41.434236539010072</v>
      </c>
      <c r="E183" s="112">
        <v>1.1913384289230728</v>
      </c>
      <c r="F183" s="104">
        <v>42.625574967933147</v>
      </c>
      <c r="G183" s="104">
        <v>-2.9767607637054208</v>
      </c>
      <c r="H183" s="104">
        <v>1.6986366322155046</v>
      </c>
      <c r="I183" s="104">
        <v>-10.058065321324975</v>
      </c>
      <c r="J183" s="104">
        <v>76.339581791710131</v>
      </c>
      <c r="K183" s="104">
        <v>42.32594062788781</v>
      </c>
      <c r="L183" s="104">
        <v>21.87051916766967</v>
      </c>
      <c r="M183" s="104">
        <v>2.6754047329757671</v>
      </c>
      <c r="N183" s="104">
        <v>22.925387499670162</v>
      </c>
      <c r="O183" s="112">
        <v>-21.755011400315666</v>
      </c>
      <c r="P183" s="106">
        <v>715.245318</v>
      </c>
      <c r="Q183" s="107">
        <v>11.849079374561994</v>
      </c>
      <c r="R183" s="35">
        <f t="shared" si="5"/>
        <v>0</v>
      </c>
    </row>
    <row r="184" spans="1:19" ht="16.5" customHeight="1" x14ac:dyDescent="0.3">
      <c r="A184" s="117">
        <v>44408</v>
      </c>
      <c r="B184" s="112">
        <v>63.704400046229701</v>
      </c>
      <c r="C184" s="112">
        <v>66.973878758775186</v>
      </c>
      <c r="D184" s="100">
        <v>-46.627104781222378</v>
      </c>
      <c r="E184" s="112">
        <v>0.83049135322561385</v>
      </c>
      <c r="F184" s="104">
        <v>47.457596134447989</v>
      </c>
      <c r="G184" s="104">
        <v>-4.6763907189509721</v>
      </c>
      <c r="H184" s="104">
        <v>1.793764480056143</v>
      </c>
      <c r="I184" s="104">
        <v>3.724935586657725</v>
      </c>
      <c r="J184" s="104">
        <v>38.358990589733551</v>
      </c>
      <c r="K184" s="104">
        <v>2.4469616394646949</v>
      </c>
      <c r="L184" s="104">
        <v>-9.2195693237820748</v>
      </c>
      <c r="M184" s="104">
        <v>0.62002498112129556</v>
      </c>
      <c r="N184" s="104">
        <v>5.3300656301152713</v>
      </c>
      <c r="O184" s="112">
        <v>-7.2218342874544614</v>
      </c>
      <c r="P184" s="106">
        <v>704.75400500000001</v>
      </c>
      <c r="Q184" s="107">
        <v>11.47529786222236</v>
      </c>
      <c r="R184" s="35">
        <f t="shared" si="5"/>
        <v>-2.1316282072803006E-14</v>
      </c>
    </row>
    <row r="185" spans="1:19" ht="16.5" customHeight="1" x14ac:dyDescent="0.3">
      <c r="A185" s="117">
        <v>44439</v>
      </c>
      <c r="B185" s="112">
        <v>66.77020670090883</v>
      </c>
      <c r="C185" s="112">
        <v>60.705110165470067</v>
      </c>
      <c r="D185" s="100">
        <v>-39.148992004469868</v>
      </c>
      <c r="E185" s="112">
        <v>1.3871346014546289</v>
      </c>
      <c r="F185" s="104">
        <v>40.536126605924494</v>
      </c>
      <c r="G185" s="104">
        <v>-6.7439477170899602</v>
      </c>
      <c r="H185" s="104">
        <v>1.6907652558717996</v>
      </c>
      <c r="I185" s="104">
        <v>3.8899484183537081</v>
      </c>
      <c r="J185" s="104">
        <v>40.33173641165353</v>
      </c>
      <c r="K185" s="104">
        <v>1.9409568847155614</v>
      </c>
      <c r="L185" s="104">
        <v>-1.671254891552584</v>
      </c>
      <c r="M185" s="104">
        <v>1.4374044878117462</v>
      </c>
      <c r="N185" s="104">
        <v>6.2989469391795971</v>
      </c>
      <c r="O185" s="112">
        <v>40.885307464561208</v>
      </c>
      <c r="P185" s="106">
        <v>751.70440899999994</v>
      </c>
      <c r="Q185" s="107">
        <v>12.130403726558079</v>
      </c>
      <c r="R185" s="35">
        <f t="shared" si="5"/>
        <v>0</v>
      </c>
    </row>
    <row r="186" spans="1:19" ht="16.5" customHeight="1" x14ac:dyDescent="0.3">
      <c r="A186" s="117">
        <v>44469</v>
      </c>
      <c r="B186" s="112">
        <v>74.756222054075863</v>
      </c>
      <c r="C186" s="112">
        <v>70.277049981337385</v>
      </c>
      <c r="D186" s="100">
        <v>-45.975270550999468</v>
      </c>
      <c r="E186" s="112">
        <v>1.2113699265571518</v>
      </c>
      <c r="F186" s="104">
        <v>47.186640477556622</v>
      </c>
      <c r="G186" s="104">
        <v>-4.639893207165624</v>
      </c>
      <c r="H186" s="104">
        <v>1.6517734293064432</v>
      </c>
      <c r="I186" s="104">
        <v>2.5439340977917437</v>
      </c>
      <c r="J186" s="104">
        <v>41.82090980725966</v>
      </c>
      <c r="K186" s="104">
        <v>5.1041507858742117</v>
      </c>
      <c r="L186" s="104">
        <v>-6.2503198531136874</v>
      </c>
      <c r="M186" s="104">
        <v>2.0257435542226405</v>
      </c>
      <c r="N186" s="104">
        <v>8.7037483716295014</v>
      </c>
      <c r="O186" s="112">
        <v>0.84568092726155375</v>
      </c>
      <c r="P186" s="106">
        <v>757.02926200000002</v>
      </c>
      <c r="Q186" s="107">
        <v>12.372124063175287</v>
      </c>
      <c r="R186" s="35">
        <f t="shared" si="5"/>
        <v>6.7279515292284486E-14</v>
      </c>
    </row>
    <row r="187" spans="1:19" ht="16.5" customHeight="1" x14ac:dyDescent="0.3">
      <c r="A187" s="117">
        <v>44500</v>
      </c>
      <c r="B187" s="112">
        <v>71.05473290387809</v>
      </c>
      <c r="C187" s="112">
        <v>63.565480161919794</v>
      </c>
      <c r="D187" s="100">
        <v>-42.704942630121167</v>
      </c>
      <c r="E187" s="112">
        <v>1.6507388733972403</v>
      </c>
      <c r="F187" s="104">
        <v>44.355681503518404</v>
      </c>
      <c r="G187" s="104">
        <v>-3.8426890657528849</v>
      </c>
      <c r="H187" s="104">
        <v>2.4357278200950421</v>
      </c>
      <c r="I187" s="104">
        <v>4.1228279458098651</v>
      </c>
      <c r="J187" s="104">
        <v>43.089779738657867</v>
      </c>
      <c r="K187" s="104">
        <v>3.7697086487699356</v>
      </c>
      <c r="L187" s="104">
        <v>0.66497598859368012</v>
      </c>
      <c r="M187" s="104">
        <v>3.5750470396993195</v>
      </c>
      <c r="N187" s="104">
        <v>3.2492297136652857</v>
      </c>
      <c r="O187" s="112">
        <v>-7.4883327419582528</v>
      </c>
      <c r="P187" s="106">
        <v>757.03018200000008</v>
      </c>
      <c r="Q187" s="107">
        <v>12.770961165652691</v>
      </c>
      <c r="R187" s="35">
        <f t="shared" si="5"/>
        <v>3.1974423109204508E-14</v>
      </c>
    </row>
    <row r="188" spans="1:19" ht="16.5" customHeight="1" x14ac:dyDescent="0.3">
      <c r="A188" s="117">
        <v>44530</v>
      </c>
      <c r="B188" s="112">
        <v>99.962647514041635</v>
      </c>
      <c r="C188" s="112">
        <v>68.052199119336464</v>
      </c>
      <c r="D188" s="100">
        <v>-38.548241988699004</v>
      </c>
      <c r="E188" s="112">
        <v>1.3081568471681275</v>
      </c>
      <c r="F188" s="104">
        <v>39.856398835867132</v>
      </c>
      <c r="G188" s="104">
        <v>-1.3390564121708084</v>
      </c>
      <c r="H188" s="104">
        <v>2.3564090593877509</v>
      </c>
      <c r="I188" s="104">
        <v>3.165128626692534</v>
      </c>
      <c r="J188" s="104">
        <v>59.082615118163147</v>
      </c>
      <c r="K188" s="104">
        <v>19.797139298083795</v>
      </c>
      <c r="L188" s="104">
        <v>22.360445343985862</v>
      </c>
      <c r="M188" s="104">
        <v>0.92907911995347858</v>
      </c>
      <c r="N188" s="104">
        <v>8.6209239307657928</v>
      </c>
      <c r="O188" s="112">
        <v>-5.0518863947052344</v>
      </c>
      <c r="P188" s="106">
        <v>783.88874399999997</v>
      </c>
      <c r="Q188" s="107">
        <v>12.987665033005124</v>
      </c>
      <c r="R188" s="35">
        <f t="shared" si="5"/>
        <v>-7.9936057773011271E-15</v>
      </c>
    </row>
    <row r="189" spans="1:19" ht="16.5" customHeight="1" x14ac:dyDescent="0.3">
      <c r="A189" s="117">
        <v>44561</v>
      </c>
      <c r="B189" s="112">
        <v>115.01361598273959</v>
      </c>
      <c r="C189" s="112">
        <v>75.065402051131471</v>
      </c>
      <c r="D189" s="100">
        <v>-45.825391222553677</v>
      </c>
      <c r="E189" s="112">
        <v>1.6456227330843929</v>
      </c>
      <c r="F189" s="104">
        <v>47.471013955638071</v>
      </c>
      <c r="G189" s="104">
        <v>-8.2818587809172541</v>
      </c>
      <c r="H189" s="104">
        <v>2.4949755047169146</v>
      </c>
      <c r="I189" s="104">
        <v>4.2258544154040658</v>
      </c>
      <c r="J189" s="104">
        <v>76.845884105611105</v>
      </c>
      <c r="K189" s="104">
        <v>29.001045382200616</v>
      </c>
      <c r="L189" s="104">
        <v>26.964488517544233</v>
      </c>
      <c r="M189" s="104">
        <v>1.2164614704072012</v>
      </c>
      <c r="N189" s="104">
        <v>11.767263943656658</v>
      </c>
      <c r="O189" s="112">
        <v>-6.3469769316081548</v>
      </c>
      <c r="P189" s="106">
        <v>817.48998099999994</v>
      </c>
      <c r="Q189" s="107">
        <v>13.426340077089572</v>
      </c>
      <c r="R189" s="35">
        <f t="shared" si="5"/>
        <v>2.9309887850104133E-14</v>
      </c>
    </row>
    <row r="190" spans="1:19" ht="16.5" customHeight="1" x14ac:dyDescent="0.3">
      <c r="A190" s="108"/>
      <c r="B190" s="112"/>
      <c r="C190" s="112"/>
      <c r="D190" s="104"/>
      <c r="E190" s="104"/>
      <c r="F190" s="104"/>
      <c r="G190" s="104"/>
      <c r="H190" s="104"/>
      <c r="I190" s="104"/>
      <c r="J190" s="104"/>
      <c r="K190" s="104"/>
      <c r="L190" s="104"/>
      <c r="M190" s="104"/>
      <c r="N190" s="104"/>
      <c r="O190" s="112"/>
      <c r="P190" s="106"/>
      <c r="Q190" s="107"/>
      <c r="R190" s="35"/>
    </row>
    <row r="191" spans="1:19" ht="16.5" customHeight="1" x14ac:dyDescent="0.3">
      <c r="A191" s="108">
        <v>2022</v>
      </c>
      <c r="B191" s="112"/>
      <c r="C191" s="112"/>
      <c r="D191" s="104"/>
      <c r="E191" s="104"/>
      <c r="F191" s="104"/>
      <c r="G191" s="104"/>
      <c r="H191" s="104"/>
      <c r="I191" s="104"/>
      <c r="J191" s="104"/>
      <c r="K191" s="104"/>
      <c r="L191" s="104"/>
      <c r="M191" s="104"/>
      <c r="N191" s="104"/>
      <c r="O191" s="112"/>
      <c r="P191" s="106"/>
      <c r="Q191" s="107"/>
      <c r="R191" s="35"/>
    </row>
    <row r="192" spans="1:19" ht="16.5" customHeight="1" x14ac:dyDescent="0.3">
      <c r="A192" s="117">
        <v>44592</v>
      </c>
      <c r="B192" s="112">
        <v>93.367636137112115</v>
      </c>
      <c r="C192" s="112">
        <v>43.606262018546893</v>
      </c>
      <c r="D192" s="100">
        <v>-29.211264628025813</v>
      </c>
      <c r="E192" s="112">
        <v>0.55220657482794155</v>
      </c>
      <c r="F192" s="112">
        <v>29.763471202853754</v>
      </c>
      <c r="G192" s="104">
        <v>-2.4950381119922813</v>
      </c>
      <c r="H192" s="104">
        <v>1.2060475907546209</v>
      </c>
      <c r="I192" s="104">
        <v>2.886802412992068</v>
      </c>
      <c r="J192" s="104">
        <v>75.599784911438448</v>
      </c>
      <c r="K192" s="104">
        <v>41.674027383776917</v>
      </c>
      <c r="L192" s="104">
        <v>46.780284584412421</v>
      </c>
      <c r="M192" s="104">
        <v>0.52275132378809042</v>
      </c>
      <c r="N192" s="104">
        <v>2.4583382103646954</v>
      </c>
      <c r="O192" s="112">
        <v>-11.139334118565177</v>
      </c>
      <c r="P192" s="106">
        <v>856.11202099999991</v>
      </c>
      <c r="Q192" s="107">
        <v>13.945274037826543</v>
      </c>
      <c r="R192" s="35">
        <f>P192-P189-(SUM(L192:N192))-O192</f>
        <v>-6.0396132539608516E-14</v>
      </c>
      <c r="S192" s="84"/>
    </row>
    <row r="193" spans="1:19" ht="16.5" customHeight="1" x14ac:dyDescent="0.3">
      <c r="A193" s="117">
        <v>44620</v>
      </c>
      <c r="B193" s="112">
        <v>50.431392750059779</v>
      </c>
      <c r="C193" s="112">
        <v>40.28444676067059</v>
      </c>
      <c r="D193" s="100">
        <v>-25.368764377637874</v>
      </c>
      <c r="E193" s="112">
        <v>0.63217718761437203</v>
      </c>
      <c r="F193" s="112">
        <v>26.000941565252244</v>
      </c>
      <c r="G193" s="104">
        <v>-3.2415732149671457</v>
      </c>
      <c r="H193" s="104">
        <v>0.92694415617035686</v>
      </c>
      <c r="I193" s="104">
        <v>2.4226972929679662</v>
      </c>
      <c r="J193" s="104">
        <v>29.901392152124913</v>
      </c>
      <c r="K193" s="104">
        <v>2.3147965343627606</v>
      </c>
      <c r="L193" s="104">
        <v>3.7137518524878685</v>
      </c>
      <c r="M193" s="104">
        <v>0.22090699279999998</v>
      </c>
      <c r="N193" s="104">
        <v>6.2122871441013343</v>
      </c>
      <c r="O193" s="112">
        <v>0.99990701061081022</v>
      </c>
      <c r="P193" s="106">
        <v>867.25887399999999</v>
      </c>
      <c r="Q193" s="107">
        <v>14.368996231332625</v>
      </c>
      <c r="R193" s="35">
        <f t="shared" ref="R193:R203" si="6">P193-P192-(SUM(L193:N193))-O193</f>
        <v>6.5836225360271783E-14</v>
      </c>
      <c r="S193" s="84"/>
    </row>
    <row r="194" spans="1:19" ht="16.5" customHeight="1" x14ac:dyDescent="0.3">
      <c r="A194" s="117">
        <v>44651</v>
      </c>
      <c r="B194" s="112">
        <v>72.01766774552101</v>
      </c>
      <c r="C194" s="112">
        <v>66.587146168717069</v>
      </c>
      <c r="D194" s="100">
        <v>-34.958412391792777</v>
      </c>
      <c r="E194" s="112">
        <v>0.60076374152685297</v>
      </c>
      <c r="F194" s="112">
        <v>35.559176133319632</v>
      </c>
      <c r="G194" s="104">
        <v>-7.0782518300218893</v>
      </c>
      <c r="H194" s="104">
        <v>1.6238019803716763</v>
      </c>
      <c r="I194" s="104">
        <v>1.0688716929044482</v>
      </c>
      <c r="J194" s="104">
        <v>47.979194439564004</v>
      </c>
      <c r="K194" s="104">
        <v>15.556300889999999</v>
      </c>
      <c r="L194" s="104">
        <v>7.0114019106537748</v>
      </c>
      <c r="M194" s="104">
        <v>1.2863326135817572</v>
      </c>
      <c r="N194" s="104">
        <v>-2.8672129474315518</v>
      </c>
      <c r="O194" s="112">
        <v>-11.257080576803993</v>
      </c>
      <c r="P194" s="106">
        <v>861.4323149999999</v>
      </c>
      <c r="Q194" s="107">
        <v>14.499136062739943</v>
      </c>
      <c r="R194" s="35">
        <f t="shared" si="6"/>
        <v>-7.460698725481052E-14</v>
      </c>
      <c r="S194" s="84"/>
    </row>
    <row r="195" spans="1:19" ht="16.5" customHeight="1" x14ac:dyDescent="0.3">
      <c r="A195" s="117">
        <v>44681</v>
      </c>
      <c r="B195" s="112">
        <v>99.28725896704583</v>
      </c>
      <c r="C195" s="112">
        <v>81.368106450008412</v>
      </c>
      <c r="D195" s="100">
        <v>-44.41925550460082</v>
      </c>
      <c r="E195" s="112">
        <v>0.5796979237499631</v>
      </c>
      <c r="F195" s="112">
        <v>44.998953428350781</v>
      </c>
      <c r="G195" s="104">
        <v>-14.775771727376164</v>
      </c>
      <c r="H195" s="104">
        <v>1.7783425121909211</v>
      </c>
      <c r="I195" s="104">
        <v>-4.2163364658895128</v>
      </c>
      <c r="J195" s="104">
        <v>72.691800841166554</v>
      </c>
      <c r="K195" s="104">
        <v>40.68601114527474</v>
      </c>
      <c r="L195" s="104">
        <v>9.2804371433000483</v>
      </c>
      <c r="M195" s="104">
        <v>0.71367401820900089</v>
      </c>
      <c r="N195" s="104">
        <v>7.9250413555283545</v>
      </c>
      <c r="O195" s="112">
        <v>4.6719194829626289</v>
      </c>
      <c r="P195" s="106">
        <v>884.02338699999996</v>
      </c>
      <c r="Q195" s="107">
        <v>14.944850645915682</v>
      </c>
      <c r="R195" s="35">
        <f t="shared" si="6"/>
        <v>2.1316282072803006E-14</v>
      </c>
      <c r="S195" s="84"/>
    </row>
    <row r="196" spans="1:19" ht="16.5" customHeight="1" x14ac:dyDescent="0.3">
      <c r="A196" s="117">
        <v>44712</v>
      </c>
      <c r="B196" s="112">
        <v>80.781935059622029</v>
      </c>
      <c r="C196" s="112">
        <v>83.183719745569888</v>
      </c>
      <c r="D196" s="100">
        <v>-49.329557584870386</v>
      </c>
      <c r="E196" s="112">
        <v>1.0992313727247158</v>
      </c>
      <c r="F196" s="112">
        <v>50.428788957595103</v>
      </c>
      <c r="G196" s="104">
        <v>-14.003365130119667</v>
      </c>
      <c r="H196" s="104">
        <v>2.440411217494475</v>
      </c>
      <c r="I196" s="104">
        <v>3.5596346619164461</v>
      </c>
      <c r="J196" s="104">
        <v>46.119967845120307</v>
      </c>
      <c r="K196" s="104">
        <v>3.2013504759303619</v>
      </c>
      <c r="L196" s="104">
        <v>-13.653320207953307</v>
      </c>
      <c r="M196" s="104">
        <v>0.92438756896307672</v>
      </c>
      <c r="N196" s="104">
        <v>10.327147953042338</v>
      </c>
      <c r="O196" s="112">
        <v>-1.2122263140521572</v>
      </c>
      <c r="P196" s="106">
        <v>880.40937599999995</v>
      </c>
      <c r="Q196" s="107">
        <v>14.726528114704708</v>
      </c>
      <c r="R196" s="35">
        <f t="shared" si="6"/>
        <v>4.3742787170231168E-14</v>
      </c>
      <c r="S196" s="84"/>
    </row>
    <row r="197" spans="1:19" ht="16.5" customHeight="1" x14ac:dyDescent="0.3">
      <c r="A197" s="117">
        <v>44742</v>
      </c>
      <c r="B197" s="112">
        <v>76.039651577698791</v>
      </c>
      <c r="C197" s="112">
        <v>84.814149449242066</v>
      </c>
      <c r="D197" s="100">
        <v>-57.204719939257338</v>
      </c>
      <c r="E197" s="112">
        <v>0.48295232851567815</v>
      </c>
      <c r="F197" s="112">
        <v>57.687672267773017</v>
      </c>
      <c r="G197" s="104">
        <v>-8.2004878836901369</v>
      </c>
      <c r="H197" s="104">
        <v>2.271266650164729</v>
      </c>
      <c r="I197" s="104">
        <v>3.1432609990733362</v>
      </c>
      <c r="J197" s="104">
        <v>45.918208476776982</v>
      </c>
      <c r="K197" s="104">
        <v>13.428241139393728</v>
      </c>
      <c r="L197" s="104">
        <v>-16.343738347097155</v>
      </c>
      <c r="M197" s="104">
        <v>0.6943257313859349</v>
      </c>
      <c r="N197" s="104">
        <v>6.8749147441679446</v>
      </c>
      <c r="O197" s="112">
        <v>-0.45453312845667826</v>
      </c>
      <c r="P197" s="106">
        <v>871.18034499999999</v>
      </c>
      <c r="Q197" s="107">
        <v>14.390556827387917</v>
      </c>
      <c r="R197" s="35">
        <f t="shared" si="6"/>
        <v>-1.021405182655144E-14</v>
      </c>
      <c r="S197" s="84"/>
    </row>
    <row r="198" spans="1:19" ht="16.5" customHeight="1" x14ac:dyDescent="0.3">
      <c r="A198" s="117">
        <v>44773</v>
      </c>
      <c r="B198" s="112">
        <v>97.592993891271277</v>
      </c>
      <c r="C198" s="112">
        <v>76.734171736457526</v>
      </c>
      <c r="D198" s="100">
        <v>-40.913884141770225</v>
      </c>
      <c r="E198" s="112">
        <v>1.0674519291035229</v>
      </c>
      <c r="F198" s="112">
        <v>41.981336070873745</v>
      </c>
      <c r="G198" s="104">
        <v>-9.9304162475855211</v>
      </c>
      <c r="H198" s="104">
        <v>3.1758341178106892</v>
      </c>
      <c r="I198" s="104">
        <v>2.260301756278162</v>
      </c>
      <c r="J198" s="104">
        <v>42.331949909281725</v>
      </c>
      <c r="K198" s="104">
        <v>5.3491027167440954</v>
      </c>
      <c r="L198" s="104">
        <v>-6.252048723795844</v>
      </c>
      <c r="M198" s="104">
        <v>0.39338089833600737</v>
      </c>
      <c r="N198" s="104">
        <v>26.717489980273552</v>
      </c>
      <c r="O198" s="112">
        <v>-7.2110831548136742</v>
      </c>
      <c r="P198" s="106">
        <v>884.82808399999999</v>
      </c>
      <c r="Q198" s="107">
        <v>14.219826380527675</v>
      </c>
      <c r="R198" s="35">
        <f t="shared" si="6"/>
        <v>-3.9968028886505635E-14</v>
      </c>
      <c r="S198" s="84"/>
    </row>
    <row r="199" spans="1:19" ht="16.5" customHeight="1" x14ac:dyDescent="0.3">
      <c r="A199" s="117">
        <v>44804</v>
      </c>
      <c r="B199" s="112">
        <v>75.670862219685333</v>
      </c>
      <c r="C199" s="112">
        <v>85.59520446346643</v>
      </c>
      <c r="D199" s="100">
        <v>-55.549824093871834</v>
      </c>
      <c r="E199" s="112">
        <v>0.61443928331229347</v>
      </c>
      <c r="F199" s="112">
        <v>56.164263377184128</v>
      </c>
      <c r="G199" s="104">
        <v>-9.1348536616465275</v>
      </c>
      <c r="H199" s="104">
        <v>4.7469526611155732</v>
      </c>
      <c r="I199" s="104">
        <v>3.4513662404261023</v>
      </c>
      <c r="J199" s="104">
        <v>47.767212128027332</v>
      </c>
      <c r="K199" s="104">
        <v>2.9775136046776782</v>
      </c>
      <c r="L199" s="104">
        <v>-13.46609938706494</v>
      </c>
      <c r="M199" s="104">
        <v>0.66739818295211328</v>
      </c>
      <c r="N199" s="104">
        <v>2.8743589603317057</v>
      </c>
      <c r="O199" s="112">
        <v>-3.8566287562190373</v>
      </c>
      <c r="P199" s="106">
        <v>871.04711299999985</v>
      </c>
      <c r="Q199" s="107">
        <v>13.765574106691455</v>
      </c>
      <c r="R199" s="35">
        <f t="shared" si="6"/>
        <v>2.3980817331903381E-14</v>
      </c>
      <c r="S199" s="84"/>
    </row>
    <row r="200" spans="1:19" ht="16.5" customHeight="1" x14ac:dyDescent="0.3">
      <c r="A200" s="117">
        <v>44834</v>
      </c>
      <c r="B200" s="112">
        <v>126.08196347930641</v>
      </c>
      <c r="C200" s="112">
        <v>98.052935519644166</v>
      </c>
      <c r="D200" s="100">
        <v>-55.885515430238399</v>
      </c>
      <c r="E200" s="112">
        <v>1.5214512386496435</v>
      </c>
      <c r="F200" s="112">
        <v>57.406966668888046</v>
      </c>
      <c r="G200" s="104">
        <v>-4.9715014618505338</v>
      </c>
      <c r="H200" s="104">
        <v>7.2783025820950717</v>
      </c>
      <c r="I200" s="104">
        <v>2.8421537869556452</v>
      </c>
      <c r="J200" s="104">
        <v>85.230987781029626</v>
      </c>
      <c r="K200" s="104">
        <v>46.713143080000002</v>
      </c>
      <c r="L200" s="104">
        <v>27.216124675896324</v>
      </c>
      <c r="M200" s="104">
        <v>2.2195665999999998</v>
      </c>
      <c r="N200" s="104">
        <v>-1.4066633162340823</v>
      </c>
      <c r="O200" s="112">
        <v>-3.8048009596621886</v>
      </c>
      <c r="P200" s="106">
        <v>895.27134000000001</v>
      </c>
      <c r="Q200" s="107">
        <v>13.739292302623298</v>
      </c>
      <c r="R200" s="35">
        <f t="shared" si="6"/>
        <v>9.9920072216264089E-14</v>
      </c>
      <c r="S200" s="84"/>
    </row>
    <row r="201" spans="1:19" ht="16.5" customHeight="1" x14ac:dyDescent="0.3">
      <c r="A201" s="117">
        <v>44865</v>
      </c>
      <c r="B201" s="112">
        <v>72.577334274754676</v>
      </c>
      <c r="C201" s="112">
        <v>81.607482370979085</v>
      </c>
      <c r="D201" s="100">
        <v>-53.62660960764449</v>
      </c>
      <c r="E201" s="112">
        <v>0.72610908177033517</v>
      </c>
      <c r="F201" s="112">
        <v>54.352718689414822</v>
      </c>
      <c r="G201" s="104">
        <v>-4.5013661131077773</v>
      </c>
      <c r="H201" s="104">
        <v>7.7404743000000007</v>
      </c>
      <c r="I201" s="104">
        <v>3.6398890223152409</v>
      </c>
      <c r="J201" s="104">
        <v>38.60688071114302</v>
      </c>
      <c r="K201" s="104">
        <v>4.4912909199999982</v>
      </c>
      <c r="L201" s="104">
        <v>-15.881205987293994</v>
      </c>
      <c r="M201" s="104">
        <v>0.25075193000000001</v>
      </c>
      <c r="N201" s="104">
        <v>6.60030596106958</v>
      </c>
      <c r="O201" s="112">
        <v>-9.2830429037755682</v>
      </c>
      <c r="P201" s="106">
        <v>876.95814899999993</v>
      </c>
      <c r="Q201" s="107">
        <v>13.022923928185703</v>
      </c>
      <c r="R201" s="35">
        <f t="shared" si="6"/>
        <v>-9.2370555648813024E-14</v>
      </c>
      <c r="S201" s="84"/>
    </row>
    <row r="202" spans="1:19" ht="16.5" customHeight="1" x14ac:dyDescent="0.3">
      <c r="A202" s="117">
        <v>44895</v>
      </c>
      <c r="B202" s="112">
        <v>76.013574902752438</v>
      </c>
      <c r="C202" s="112">
        <v>84.51803242885434</v>
      </c>
      <c r="D202" s="100">
        <v>-51.072251724009512</v>
      </c>
      <c r="E202" s="112">
        <v>0.83289690106472825</v>
      </c>
      <c r="F202" s="112">
        <v>51.90514862507424</v>
      </c>
      <c r="G202" s="104">
        <v>-5.3305451646365398</v>
      </c>
      <c r="H202" s="104">
        <v>9.4438773736577204</v>
      </c>
      <c r="I202" s="104">
        <v>3.5622825840726935</v>
      </c>
      <c r="J202" s="104">
        <v>40.705878273722874</v>
      </c>
      <c r="K202" s="104">
        <v>3.6972889692929298</v>
      </c>
      <c r="L202" s="104">
        <v>-12.134636030850482</v>
      </c>
      <c r="M202" s="104">
        <v>1.2413077234330419</v>
      </c>
      <c r="N202" s="104">
        <v>2.3888707813155579</v>
      </c>
      <c r="O202" s="112">
        <v>-2.2560744738980976</v>
      </c>
      <c r="P202" s="106">
        <v>866.19761699999992</v>
      </c>
      <c r="Q202" s="107">
        <v>12.583084238816369</v>
      </c>
      <c r="R202" s="35">
        <f t="shared" si="6"/>
        <v>-3.3750779948604759E-14</v>
      </c>
      <c r="S202" s="84"/>
    </row>
    <row r="203" spans="1:19" ht="16.5" customHeight="1" x14ac:dyDescent="0.3">
      <c r="A203" s="117">
        <v>44926</v>
      </c>
      <c r="B203" s="112">
        <v>101.24714420542213</v>
      </c>
      <c r="C203" s="112">
        <v>88.830722048955039</v>
      </c>
      <c r="D203" s="100">
        <v>-51.416900867526984</v>
      </c>
      <c r="E203" s="112">
        <v>0.69566333617252418</v>
      </c>
      <c r="F203" s="112">
        <v>52.112564203699506</v>
      </c>
      <c r="G203" s="104">
        <v>-4.132954601467409</v>
      </c>
      <c r="H203" s="104">
        <v>13.591823303157094</v>
      </c>
      <c r="I203" s="104">
        <v>3.6837834859351033</v>
      </c>
      <c r="J203" s="104">
        <v>57.352432325245942</v>
      </c>
      <c r="K203" s="104">
        <v>8.3817177902261708</v>
      </c>
      <c r="L203" s="104">
        <v>5.4863603421866722</v>
      </c>
      <c r="M203" s="104">
        <v>0.61918955999999992</v>
      </c>
      <c r="N203" s="104">
        <v>6.3108722542804569</v>
      </c>
      <c r="O203" s="112">
        <v>-9.7233131564670483</v>
      </c>
      <c r="P203" s="106">
        <v>868.89072599999997</v>
      </c>
      <c r="Q203" s="107">
        <v>12.299352715937335</v>
      </c>
      <c r="R203" s="35">
        <f t="shared" si="6"/>
        <v>-3.0198066269804258E-14</v>
      </c>
      <c r="S203" s="84"/>
    </row>
    <row r="204" spans="1:19" ht="16.5" customHeight="1" x14ac:dyDescent="0.3">
      <c r="A204" s="108"/>
      <c r="B204" s="112"/>
      <c r="C204" s="112"/>
      <c r="D204" s="100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112"/>
      <c r="P204" s="106"/>
      <c r="Q204" s="107"/>
      <c r="R204" s="35"/>
      <c r="S204" s="84"/>
    </row>
    <row r="205" spans="1:19" ht="16.5" customHeight="1" x14ac:dyDescent="0.3">
      <c r="A205" s="108">
        <v>2023</v>
      </c>
      <c r="B205" s="112"/>
      <c r="C205" s="112"/>
      <c r="D205" s="100"/>
      <c r="E205" s="104"/>
      <c r="F205" s="104"/>
      <c r="G205" s="104"/>
      <c r="H205" s="104"/>
      <c r="I205" s="104"/>
      <c r="J205" s="104"/>
      <c r="K205" s="104"/>
      <c r="L205" s="104"/>
      <c r="M205" s="104"/>
      <c r="N205" s="104"/>
      <c r="O205" s="112"/>
      <c r="P205" s="106"/>
      <c r="Q205" s="107"/>
      <c r="R205" s="35"/>
      <c r="S205" s="84"/>
    </row>
    <row r="206" spans="1:19" ht="16.5" customHeight="1" x14ac:dyDescent="0.3">
      <c r="A206" s="117">
        <v>44957</v>
      </c>
      <c r="B206" s="112">
        <v>118.45435277651649</v>
      </c>
      <c r="C206" s="112">
        <v>81.023048942550332</v>
      </c>
      <c r="D206" s="100">
        <v>-44.818661370221456</v>
      </c>
      <c r="E206" s="104">
        <v>0.48213867567135549</v>
      </c>
      <c r="F206" s="104">
        <v>45.300800045892814</v>
      </c>
      <c r="G206" s="104">
        <v>-7.703858736517021</v>
      </c>
      <c r="H206" s="104">
        <v>11.67976549523865</v>
      </c>
      <c r="I206" s="104">
        <v>3.3701670860122332</v>
      </c>
      <c r="J206" s="104">
        <v>83.94854174426959</v>
      </c>
      <c r="K206" s="104">
        <v>50.431740720000001</v>
      </c>
      <c r="L206" s="104">
        <v>34.796188723543338</v>
      </c>
      <c r="M206" s="104">
        <v>0.93256784405156457</v>
      </c>
      <c r="N206" s="104">
        <v>1.702547266371248</v>
      </c>
      <c r="O206" s="112">
        <v>4.7879941660338776</v>
      </c>
      <c r="P206" s="106">
        <v>911.11002400000007</v>
      </c>
      <c r="Q206" s="107">
        <v>12.500188409712493</v>
      </c>
      <c r="R206" s="35">
        <f>P206-P203-(SUM(L206:N206))-O206</f>
        <v>6.9277916736609768E-14</v>
      </c>
      <c r="S206" s="84"/>
    </row>
    <row r="207" spans="1:19" ht="16.5" customHeight="1" x14ac:dyDescent="0.3">
      <c r="A207" s="117">
        <v>44985</v>
      </c>
      <c r="B207" s="112">
        <v>72.767876170024707</v>
      </c>
      <c r="C207" s="112">
        <v>67.811136352691534</v>
      </c>
      <c r="D207" s="100">
        <v>-37.71437783144696</v>
      </c>
      <c r="E207" s="104">
        <v>1.041944966448114</v>
      </c>
      <c r="F207" s="104">
        <v>38.756322797895074</v>
      </c>
      <c r="G207" s="104">
        <v>-9.2939257035026817</v>
      </c>
      <c r="H207" s="104">
        <v>7.3623070646225184</v>
      </c>
      <c r="I207" s="104">
        <v>3.44154848293728</v>
      </c>
      <c r="J207" s="104">
        <v>39.048909384114559</v>
      </c>
      <c r="K207" s="104">
        <v>5.1290646984037558</v>
      </c>
      <c r="L207" s="104">
        <v>-4.5178456678978041</v>
      </c>
      <c r="M207" s="104">
        <v>2.3258711397484859</v>
      </c>
      <c r="N207" s="104">
        <v>7.1487143454824995</v>
      </c>
      <c r="O207" s="112">
        <v>-4.9074088173332751</v>
      </c>
      <c r="P207" s="106">
        <v>911.15935500000001</v>
      </c>
      <c r="Q207" s="107">
        <v>12.000554096715323</v>
      </c>
      <c r="R207" s="35">
        <f t="shared" ref="R207:R217" si="7">P207-P206-(SUM(L207:N207))-O207</f>
        <v>3.1974423109204508E-14</v>
      </c>
      <c r="S207" s="84"/>
    </row>
    <row r="208" spans="1:19" ht="16.5" customHeight="1" x14ac:dyDescent="0.3">
      <c r="A208" s="117">
        <v>45016</v>
      </c>
      <c r="B208" s="112">
        <v>77.758108811851059</v>
      </c>
      <c r="C208" s="112">
        <v>104.0425050878443</v>
      </c>
      <c r="D208" s="100">
        <v>-56.703409732143278</v>
      </c>
      <c r="E208" s="104">
        <v>0.74302160514372639</v>
      </c>
      <c r="F208" s="104">
        <v>57.446431337287002</v>
      </c>
      <c r="G208" s="104">
        <v>-13.199888348602345</v>
      </c>
      <c r="H208" s="104">
        <v>8.1084040357577383</v>
      </c>
      <c r="I208" s="104">
        <v>0.77951269850671456</v>
      </c>
      <c r="J208" s="104">
        <v>42.146801044960142</v>
      </c>
      <c r="K208" s="104">
        <v>3.9099517153264602</v>
      </c>
      <c r="L208" s="104">
        <v>-26.976984337278758</v>
      </c>
      <c r="M208" s="104">
        <v>1.8045518632072008</v>
      </c>
      <c r="N208" s="104">
        <v>-1.1119638019216553</v>
      </c>
      <c r="O208" s="112">
        <v>-1.1352527240067611</v>
      </c>
      <c r="P208" s="106">
        <v>883.73970599999996</v>
      </c>
      <c r="Q208" s="107">
        <v>11.355355283976243</v>
      </c>
      <c r="R208" s="35">
        <f t="shared" si="7"/>
        <v>-7.8603790143461083E-14</v>
      </c>
      <c r="S208" s="84"/>
    </row>
    <row r="209" spans="1:19" ht="16.5" customHeight="1" x14ac:dyDescent="0.3">
      <c r="A209" s="117">
        <v>45046</v>
      </c>
      <c r="B209" s="112">
        <v>66.361413434432521</v>
      </c>
      <c r="C209" s="112">
        <v>89.117364685790974</v>
      </c>
      <c r="D209" s="100">
        <v>-49.899634228265882</v>
      </c>
      <c r="E209" s="104">
        <v>0.95366093651554751</v>
      </c>
      <c r="F209" s="104">
        <v>50.853295164781429</v>
      </c>
      <c r="G209" s="104">
        <v>-6.1253912338649226</v>
      </c>
      <c r="H209" s="104">
        <v>6.4596082254060603</v>
      </c>
      <c r="I209" s="104">
        <v>-4.5007839174465296</v>
      </c>
      <c r="J209" s="104">
        <v>34.386174590936342</v>
      </c>
      <c r="K209" s="104">
        <v>1.9487783528431375</v>
      </c>
      <c r="L209" s="104">
        <v>-26.139634788641008</v>
      </c>
      <c r="M209" s="104">
        <v>0.58166229983775086</v>
      </c>
      <c r="N209" s="104">
        <v>2.8020212374447957</v>
      </c>
      <c r="O209" s="112">
        <v>-0.49352874864152546</v>
      </c>
      <c r="P209" s="106">
        <v>860.49022600000001</v>
      </c>
      <c r="Q209" s="107">
        <v>11.062415494391399</v>
      </c>
      <c r="R209" s="35">
        <f t="shared" si="7"/>
        <v>3.7581049383561549E-14</v>
      </c>
      <c r="S209" s="84"/>
    </row>
    <row r="210" spans="1:19" ht="16.5" customHeight="1" x14ac:dyDescent="0.3">
      <c r="A210" s="117">
        <v>45077</v>
      </c>
      <c r="B210" s="112">
        <v>97.434617365163746</v>
      </c>
      <c r="C210" s="112">
        <v>94.813611422228803</v>
      </c>
      <c r="D210" s="100">
        <v>-59.30332992948108</v>
      </c>
      <c r="E210" s="104">
        <v>0.6442768530053804</v>
      </c>
      <c r="F210" s="104">
        <v>59.94760678248646</v>
      </c>
      <c r="G210" s="104">
        <v>-5.0673172049853497</v>
      </c>
      <c r="H210" s="104">
        <v>10.178167506806371</v>
      </c>
      <c r="I210" s="104">
        <v>2.7624441958147825</v>
      </c>
      <c r="J210" s="104">
        <v>59.152904883644361</v>
      </c>
      <c r="K210" s="104">
        <v>14.19032716317628</v>
      </c>
      <c r="L210" s="104">
        <v>-2.4552980550072681</v>
      </c>
      <c r="M210" s="104">
        <v>1.2734443439985379</v>
      </c>
      <c r="N210" s="104">
        <v>3.8028596539437238</v>
      </c>
      <c r="O210" s="112">
        <v>1.6568910570649023</v>
      </c>
      <c r="P210" s="106">
        <v>864.76812299999995</v>
      </c>
      <c r="Q210" s="107">
        <v>11.079586011639655</v>
      </c>
      <c r="R210" s="35">
        <f t="shared" si="7"/>
        <v>4.3298697960381105E-14</v>
      </c>
      <c r="S210" s="84"/>
    </row>
    <row r="211" spans="1:19" ht="16.5" customHeight="1" x14ac:dyDescent="0.3">
      <c r="A211" s="117">
        <v>45107</v>
      </c>
      <c r="B211" s="112">
        <v>206.55968806582516</v>
      </c>
      <c r="C211" s="112">
        <v>101.39469866201802</v>
      </c>
      <c r="D211" s="100">
        <v>-63.491338733469732</v>
      </c>
      <c r="E211" s="104">
        <v>0.99299259429666742</v>
      </c>
      <c r="F211" s="104">
        <v>64.484331327766398</v>
      </c>
      <c r="G211" s="104">
        <v>-7.1593324511092211</v>
      </c>
      <c r="H211" s="104">
        <v>13.229594602595439</v>
      </c>
      <c r="I211" s="104">
        <v>4.7482497961330203</v>
      </c>
      <c r="J211" s="104">
        <v>109.12381874050308</v>
      </c>
      <c r="K211" s="104">
        <v>65.532587406081234</v>
      </c>
      <c r="L211" s="104">
        <v>43.221397352057132</v>
      </c>
      <c r="M211" s="104">
        <v>2.0517673102874205</v>
      </c>
      <c r="N211" s="104">
        <v>59.89182474146255</v>
      </c>
      <c r="O211" s="112">
        <v>-48.48606540380711</v>
      </c>
      <c r="P211" s="106">
        <v>921.44704699999988</v>
      </c>
      <c r="Q211" s="107">
        <v>11.881861976894184</v>
      </c>
      <c r="R211" s="35">
        <f t="shared" si="7"/>
        <v>-6.3948846218409017E-14</v>
      </c>
      <c r="S211" s="84"/>
    </row>
    <row r="212" spans="1:19" ht="16.5" customHeight="1" x14ac:dyDescent="0.3">
      <c r="A212" s="117">
        <v>45138</v>
      </c>
      <c r="B212" s="112">
        <v>119.97285921342417</v>
      </c>
      <c r="C212" s="112">
        <v>83.266909694705902</v>
      </c>
      <c r="D212" s="100">
        <v>-52.248026045633374</v>
      </c>
      <c r="E212" s="104">
        <v>0.75887512960612313</v>
      </c>
      <c r="F212" s="104">
        <v>53.006901175239499</v>
      </c>
      <c r="G212" s="104">
        <v>1.0450684032586615</v>
      </c>
      <c r="H212" s="104">
        <v>14.792647522170192</v>
      </c>
      <c r="I212" s="104">
        <v>4.866041952111706</v>
      </c>
      <c r="J212" s="104">
        <v>61.444129817449856</v>
      </c>
      <c r="K212" s="104">
        <v>18.098017647472528</v>
      </c>
      <c r="L212" s="104">
        <v>15.107214127186847</v>
      </c>
      <c r="M212" s="104">
        <v>-0.81860525854015664</v>
      </c>
      <c r="N212" s="104">
        <v>22.417340650071591</v>
      </c>
      <c r="O212" s="112">
        <v>-12.991282518718188</v>
      </c>
      <c r="P212" s="106">
        <v>945.16171400000007</v>
      </c>
      <c r="Q212" s="107">
        <v>12.263000843915965</v>
      </c>
      <c r="R212" s="35">
        <f t="shared" si="7"/>
        <v>9.4146912488213275E-14</v>
      </c>
      <c r="S212" s="84"/>
    </row>
    <row r="213" spans="1:19" ht="16.5" customHeight="1" x14ac:dyDescent="0.3">
      <c r="A213" s="117">
        <v>45169</v>
      </c>
      <c r="B213" s="112">
        <v>93.148144445662169</v>
      </c>
      <c r="C213" s="112">
        <v>110.89621313118553</v>
      </c>
      <c r="D213" s="100">
        <v>-74.428867650881401</v>
      </c>
      <c r="E213" s="104">
        <v>0.72855032422414412</v>
      </c>
      <c r="F213" s="104">
        <v>75.157417975105545</v>
      </c>
      <c r="G213" s="104">
        <v>-1.5134749143095942</v>
      </c>
      <c r="H213" s="104">
        <v>12.688872638509666</v>
      </c>
      <c r="I213" s="104">
        <v>4.5386345907689636</v>
      </c>
      <c r="J213" s="104">
        <v>43.10320351193846</v>
      </c>
      <c r="K213" s="104">
        <v>4.4942251003490004</v>
      </c>
      <c r="L213" s="104">
        <v>-28.300504462483573</v>
      </c>
      <c r="M213" s="104">
        <v>-1.8070526186487206</v>
      </c>
      <c r="N213" s="104">
        <v>12.359488395608954</v>
      </c>
      <c r="O213" s="112">
        <v>-7.4627333144766599</v>
      </c>
      <c r="P213" s="106">
        <v>919.95091200000002</v>
      </c>
      <c r="Q213" s="107">
        <v>11.861581631650369</v>
      </c>
      <c r="R213" s="35">
        <f t="shared" si="7"/>
        <v>-5.5067062021407764E-14</v>
      </c>
      <c r="S213" s="84"/>
    </row>
    <row r="214" spans="1:19" ht="16.5" customHeight="1" x14ac:dyDescent="0.3">
      <c r="A214" s="117">
        <v>45199</v>
      </c>
      <c r="B214" s="112">
        <v>77.784038533198682</v>
      </c>
      <c r="C214" s="112">
        <v>109.03338911925179</v>
      </c>
      <c r="D214" s="100">
        <v>-50.317230451792952</v>
      </c>
      <c r="E214" s="104">
        <v>0.60726134873487392</v>
      </c>
      <c r="F214" s="104">
        <v>50.924491800527825</v>
      </c>
      <c r="G214" s="104">
        <v>-5.1254222032902179</v>
      </c>
      <c r="H214" s="104">
        <v>13.30045430197263</v>
      </c>
      <c r="I214" s="104">
        <v>1.8640987283352641</v>
      </c>
      <c r="J214" s="104">
        <v>38.060555749765804</v>
      </c>
      <c r="K214" s="104">
        <v>4.898411483851949</v>
      </c>
      <c r="L214" s="104">
        <v>-15.517998176982088</v>
      </c>
      <c r="M214" s="104">
        <v>0.80227009025925056</v>
      </c>
      <c r="N214" s="104">
        <v>-16.533622499330221</v>
      </c>
      <c r="O214" s="112">
        <v>-2.5666914139469483</v>
      </c>
      <c r="P214" s="106">
        <v>886.13486999999998</v>
      </c>
      <c r="Q214" s="107">
        <v>11.314802490654042</v>
      </c>
      <c r="R214" s="35">
        <f t="shared" si="7"/>
        <v>-3.1974423109204508E-14</v>
      </c>
      <c r="S214" s="84"/>
    </row>
    <row r="215" spans="1:19" ht="16.5" customHeight="1" x14ac:dyDescent="0.3">
      <c r="A215" s="117">
        <v>45230</v>
      </c>
      <c r="B215" s="112">
        <v>85.74851446617339</v>
      </c>
      <c r="C215" s="112">
        <v>93.744333371689521</v>
      </c>
      <c r="D215" s="100">
        <v>-58.488543601169184</v>
      </c>
      <c r="E215" s="104">
        <v>0.85297632548076663</v>
      </c>
      <c r="F215" s="104">
        <v>59.341519926649951</v>
      </c>
      <c r="G215" s="104">
        <v>-5.4645431103227162</v>
      </c>
      <c r="H215" s="104">
        <v>10.747434087108809</v>
      </c>
      <c r="I215" s="104">
        <v>3.6311955021098785</v>
      </c>
      <c r="J215" s="104">
        <v>44.498054222404953</v>
      </c>
      <c r="K215" s="104">
        <v>5.5257730727125365</v>
      </c>
      <c r="L215" s="104">
        <v>-15.823836986977069</v>
      </c>
      <c r="M215" s="104">
        <v>1.8030590323529414</v>
      </c>
      <c r="N215" s="104">
        <v>6.0249590491080172</v>
      </c>
      <c r="O215" s="112">
        <v>13.063698905516153</v>
      </c>
      <c r="P215" s="106">
        <v>891.20275000000004</v>
      </c>
      <c r="Q215" s="107">
        <v>11.437381361978591</v>
      </c>
      <c r="R215" s="35">
        <f t="shared" si="7"/>
        <v>1.5987211554602254E-14</v>
      </c>
      <c r="S215" s="84"/>
    </row>
    <row r="216" spans="1:19" ht="16.5" customHeight="1" x14ac:dyDescent="0.3">
      <c r="A216" s="117">
        <v>45260</v>
      </c>
      <c r="B216" s="112">
        <v>83.818194540298052</v>
      </c>
      <c r="C216" s="112">
        <v>84.223728293269886</v>
      </c>
      <c r="D216" s="100">
        <v>-43.393298954670087</v>
      </c>
      <c r="E216" s="104">
        <v>1.5641582374295884</v>
      </c>
      <c r="F216" s="104">
        <v>44.957457192099675</v>
      </c>
      <c r="G216" s="104">
        <v>-8.6300543264541592</v>
      </c>
      <c r="H216" s="104">
        <v>11.006324804515282</v>
      </c>
      <c r="I216" s="104">
        <v>1.0945404185823495</v>
      </c>
      <c r="J216" s="104">
        <v>39.8512632176907</v>
      </c>
      <c r="K216" s="104">
        <v>4.5104525418277062</v>
      </c>
      <c r="L216" s="104">
        <v>-11.077549644851199</v>
      </c>
      <c r="M216" s="104">
        <v>2.8068084381487526</v>
      </c>
      <c r="N216" s="104">
        <v>7.865207453730596</v>
      </c>
      <c r="O216" s="112">
        <v>1.2440167529718311</v>
      </c>
      <c r="P216" s="106">
        <v>892.04123300000003</v>
      </c>
      <c r="Q216" s="107">
        <v>11.498280169794498</v>
      </c>
      <c r="R216" s="35">
        <f t="shared" si="7"/>
        <v>1.5765166949677223E-14</v>
      </c>
      <c r="S216" s="84"/>
    </row>
    <row r="217" spans="1:19" ht="16.5" customHeight="1" x14ac:dyDescent="0.3">
      <c r="A217" s="117">
        <v>45291</v>
      </c>
      <c r="B217" s="112">
        <v>105.72924971604176</v>
      </c>
      <c r="C217" s="112">
        <v>94.701828747349154</v>
      </c>
      <c r="D217" s="100">
        <v>-52.192230528162703</v>
      </c>
      <c r="E217" s="104">
        <v>0.61688711999156276</v>
      </c>
      <c r="F217" s="104">
        <v>52.809117648154263</v>
      </c>
      <c r="G217" s="104">
        <v>-3.5070672699044589</v>
      </c>
      <c r="H217" s="104">
        <v>13.698376281767521</v>
      </c>
      <c r="I217" s="104">
        <v>4.1053483456689639</v>
      </c>
      <c r="J217" s="104">
        <v>54.753314780421874</v>
      </c>
      <c r="K217" s="104">
        <v>9.9453548417421249</v>
      </c>
      <c r="L217" s="104">
        <v>3.159365328023676</v>
      </c>
      <c r="M217" s="104">
        <v>0.75417598999999991</v>
      </c>
      <c r="N217" s="104">
        <v>7.113879650668931</v>
      </c>
      <c r="O217" s="112">
        <v>-1.3466189686926808</v>
      </c>
      <c r="P217" s="106">
        <v>901.72203499999989</v>
      </c>
      <c r="Q217" s="107">
        <v>11.669469755386197</v>
      </c>
      <c r="R217" s="35">
        <f t="shared" si="7"/>
        <v>-6.7723604502134549E-14</v>
      </c>
      <c r="S217" s="84"/>
    </row>
    <row r="218" spans="1:19" ht="16.5" customHeight="1" x14ac:dyDescent="0.3">
      <c r="A218" s="108"/>
      <c r="B218" s="112"/>
      <c r="C218" s="112"/>
      <c r="D218" s="100"/>
      <c r="E218" s="104"/>
      <c r="F218" s="104"/>
      <c r="G218" s="104"/>
      <c r="H218" s="104"/>
      <c r="I218" s="104"/>
      <c r="J218" s="104"/>
      <c r="K218" s="104"/>
      <c r="L218" s="104"/>
      <c r="M218" s="104"/>
      <c r="N218" s="104"/>
      <c r="O218" s="112"/>
      <c r="P218" s="106"/>
      <c r="Q218" s="107"/>
      <c r="S218" s="84"/>
    </row>
    <row r="219" spans="1:19" ht="16.5" customHeight="1" x14ac:dyDescent="0.3">
      <c r="A219" s="108">
        <v>2024</v>
      </c>
      <c r="B219" s="112"/>
      <c r="C219" s="112"/>
      <c r="D219" s="100"/>
      <c r="E219" s="104"/>
      <c r="F219" s="104"/>
      <c r="G219" s="104"/>
      <c r="H219" s="104"/>
      <c r="I219" s="104"/>
      <c r="J219" s="104"/>
      <c r="K219" s="104"/>
      <c r="L219" s="104"/>
      <c r="M219" s="104"/>
      <c r="N219" s="104"/>
      <c r="O219" s="112"/>
      <c r="P219" s="106"/>
      <c r="Q219" s="107"/>
      <c r="S219" s="84"/>
    </row>
    <row r="220" spans="1:19" ht="16.5" customHeight="1" x14ac:dyDescent="0.3">
      <c r="A220" s="117">
        <v>45322</v>
      </c>
      <c r="B220" s="112">
        <v>75.469223950849496</v>
      </c>
      <c r="C220" s="112">
        <v>86.296140299880335</v>
      </c>
      <c r="D220" s="100">
        <v>-51.248596695697508</v>
      </c>
      <c r="E220" s="104">
        <v>0.42280284824906916</v>
      </c>
      <c r="F220" s="104">
        <v>51.671399543946578</v>
      </c>
      <c r="G220" s="104">
        <v>-3.2738766743711749</v>
      </c>
      <c r="H220" s="104">
        <v>12.812970971285841</v>
      </c>
      <c r="I220" s="104">
        <v>3.2497810113647692</v>
      </c>
      <c r="J220" s="104">
        <v>32.421437182124976</v>
      </c>
      <c r="K220" s="104">
        <v>2.7260928379240097</v>
      </c>
      <c r="L220" s="116">
        <v>-18.851255176578952</v>
      </c>
      <c r="M220" s="116">
        <v>0.26261635548178885</v>
      </c>
      <c r="N220" s="116">
        <v>7.7617224720662996</v>
      </c>
      <c r="O220" s="116">
        <v>3.7601553490309305</v>
      </c>
      <c r="P220" s="106">
        <v>894.65527399999996</v>
      </c>
      <c r="Q220" s="107">
        <v>11.578188053787617</v>
      </c>
      <c r="R220" s="35">
        <f>P220-P217-(SUM(L220:N220))-O220</f>
        <v>4.4408920985006262E-15</v>
      </c>
      <c r="S220" s="84"/>
    </row>
    <row r="221" spans="1:19" ht="16.5" customHeight="1" x14ac:dyDescent="0.3">
      <c r="A221" s="117">
        <v>45351</v>
      </c>
      <c r="B221" s="112">
        <v>76.36318407355499</v>
      </c>
      <c r="C221" s="112">
        <v>79.468568694394634</v>
      </c>
      <c r="D221" s="100">
        <v>-49.480347653802568</v>
      </c>
      <c r="E221" s="104">
        <v>0.46798269996580505</v>
      </c>
      <c r="F221" s="104">
        <v>49.94833035376837</v>
      </c>
      <c r="G221" s="104">
        <v>-6.1566035189270334</v>
      </c>
      <c r="H221" s="104">
        <v>7.8941685598141307</v>
      </c>
      <c r="I221" s="104">
        <v>3.4003283788264085</v>
      </c>
      <c r="J221" s="104">
        <v>29.283815931574321</v>
      </c>
      <c r="K221" s="104">
        <v>4.3134708085015374</v>
      </c>
      <c r="L221" s="104">
        <v>-22.95280686232887</v>
      </c>
      <c r="M221" s="104">
        <v>1.6507392000000001</v>
      </c>
      <c r="N221" s="104">
        <v>18.196683041489194</v>
      </c>
      <c r="O221" s="124">
        <v>-0.11374137916027394</v>
      </c>
      <c r="P221" s="106">
        <v>891.436148</v>
      </c>
      <c r="Q221" s="107">
        <v>11.499654935794275</v>
      </c>
      <c r="R221" s="35">
        <f t="shared" ref="R221:R231" si="8">P221-P220-(SUM(L221:N221))-O221</f>
        <v>-1.0658141036401503E-14</v>
      </c>
      <c r="S221" s="84"/>
    </row>
    <row r="222" spans="1:19" ht="16.5" customHeight="1" x14ac:dyDescent="0.3">
      <c r="A222" s="117">
        <v>45382</v>
      </c>
      <c r="B222" s="112">
        <v>93.213077245771274</v>
      </c>
      <c r="C222" s="112">
        <v>116.53214792711225</v>
      </c>
      <c r="D222" s="100">
        <v>-53.383344019303891</v>
      </c>
      <c r="E222" s="104">
        <v>0.51019729611163112</v>
      </c>
      <c r="F222" s="104">
        <v>53.893541315415526</v>
      </c>
      <c r="G222" s="104">
        <v>-4.8191499810262686</v>
      </c>
      <c r="H222" s="104">
        <v>10.204222863925498</v>
      </c>
      <c r="I222" s="104">
        <v>-6.873958362859268</v>
      </c>
      <c r="J222" s="104">
        <v>49.089132340998916</v>
      </c>
      <c r="K222" s="104">
        <v>16.990696310377057</v>
      </c>
      <c r="L222" s="104">
        <v>-15.987320022190513</v>
      </c>
      <c r="M222" s="104">
        <v>1.1310868087564019</v>
      </c>
      <c r="N222" s="104">
        <v>-8.4628374679068212</v>
      </c>
      <c r="O222" s="124">
        <v>0.59851268134098068</v>
      </c>
      <c r="P222" s="106">
        <v>868.71559000000013</v>
      </c>
      <c r="Q222" s="107">
        <v>11.374865028471248</v>
      </c>
      <c r="R222" s="35">
        <f t="shared" si="8"/>
        <v>8.2378548427186615E-14</v>
      </c>
      <c r="S222" s="84"/>
    </row>
    <row r="223" spans="1:19" ht="16.5" customHeight="1" x14ac:dyDescent="0.3">
      <c r="A223" s="117">
        <v>45412</v>
      </c>
      <c r="B223" s="112">
        <v>132.4149038376045</v>
      </c>
      <c r="C223" s="112">
        <v>94.741448389247623</v>
      </c>
      <c r="D223" s="100">
        <v>-52.886290582168286</v>
      </c>
      <c r="E223" s="104">
        <v>0.47097513597230545</v>
      </c>
      <c r="F223" s="104">
        <v>53.357265718140589</v>
      </c>
      <c r="G223" s="104">
        <v>-4.7864298369061435</v>
      </c>
      <c r="H223" s="104">
        <v>10.565633230844995</v>
      </c>
      <c r="I223" s="104">
        <v>-0.73877521901192722</v>
      </c>
      <c r="J223" s="104">
        <v>83.983417992017323</v>
      </c>
      <c r="K223" s="104">
        <v>52.945607655706276</v>
      </c>
      <c r="L223" s="104">
        <v>25.571922353930976</v>
      </c>
      <c r="M223" s="104">
        <v>2.2471773729416231</v>
      </c>
      <c r="N223" s="104">
        <v>9.8543557214842767</v>
      </c>
      <c r="O223" s="124">
        <v>-1.5600424483569477</v>
      </c>
      <c r="P223" s="106">
        <v>904.82900300000006</v>
      </c>
      <c r="Q223" s="107">
        <v>11.609006713477013</v>
      </c>
      <c r="R223" s="35">
        <f t="shared" si="8"/>
        <v>-4.8849813083506888E-15</v>
      </c>
      <c r="S223" s="84"/>
    </row>
    <row r="224" spans="1:19" ht="16.5" customHeight="1" x14ac:dyDescent="0.3">
      <c r="A224" s="117">
        <v>45443</v>
      </c>
      <c r="B224" s="112">
        <v>102.17922952785565</v>
      </c>
      <c r="C224" s="112">
        <v>95.664451459755142</v>
      </c>
      <c r="D224" s="100">
        <v>-56.861111829143539</v>
      </c>
      <c r="E224" s="104">
        <v>0.72613050344339558</v>
      </c>
      <c r="F224" s="104">
        <v>57.587242332586932</v>
      </c>
      <c r="G224" s="104">
        <v>-0.35229019664699807</v>
      </c>
      <c r="H224" s="104">
        <v>13.988605363870974</v>
      </c>
      <c r="I224" s="104">
        <v>3.092920224320278E-2</v>
      </c>
      <c r="J224" s="104">
        <v>43.355387952400626</v>
      </c>
      <c r="K224" s="104">
        <v>4.0097501688200952</v>
      </c>
      <c r="L224" s="104">
        <v>-13.827084871146711</v>
      </c>
      <c r="M224" s="104">
        <v>1.1842638031458559</v>
      </c>
      <c r="N224" s="104">
        <v>19.157599136101368</v>
      </c>
      <c r="O224" s="124">
        <v>-18.308327068100397</v>
      </c>
      <c r="P224" s="106">
        <v>893.03545400000019</v>
      </c>
      <c r="Q224" s="107">
        <v>11.457695187017263</v>
      </c>
      <c r="R224" s="35">
        <f t="shared" si="8"/>
        <v>0</v>
      </c>
      <c r="S224" s="84"/>
    </row>
    <row r="225" spans="1:19" ht="16.5" customHeight="1" x14ac:dyDescent="0.3">
      <c r="A225" s="117">
        <v>45473</v>
      </c>
      <c r="B225" s="112">
        <v>190.84258968730998</v>
      </c>
      <c r="C225" s="112">
        <v>100.02454501643535</v>
      </c>
      <c r="D225" s="100">
        <v>-60.613367505483772</v>
      </c>
      <c r="E225" s="104">
        <v>0.29634525994150024</v>
      </c>
      <c r="F225" s="104">
        <v>60.909712765425276</v>
      </c>
      <c r="G225" s="104">
        <v>3.1910966803920675</v>
      </c>
      <c r="H225" s="104">
        <v>14.559916835591745</v>
      </c>
      <c r="I225" s="104">
        <v>-7.0757164013548177</v>
      </c>
      <c r="J225" s="104">
        <v>119.82834820451531</v>
      </c>
      <c r="K225" s="104">
        <v>73.917022525749886</v>
      </c>
      <c r="L225" s="104">
        <v>55.330360978068768</v>
      </c>
      <c r="M225" s="104">
        <v>1.1634473394083629</v>
      </c>
      <c r="N225" s="104">
        <v>34.324236353397531</v>
      </c>
      <c r="O225" s="124">
        <v>-59.518997670874754</v>
      </c>
      <c r="P225" s="106">
        <v>924.33450100000005</v>
      </c>
      <c r="Q225" s="107">
        <v>11.859263738283763</v>
      </c>
      <c r="R225" s="35">
        <f t="shared" si="8"/>
        <v>0</v>
      </c>
      <c r="S225" s="84"/>
    </row>
    <row r="226" spans="1:19" ht="16.5" customHeight="1" x14ac:dyDescent="0.3">
      <c r="A226" s="117">
        <v>45504</v>
      </c>
      <c r="B226" s="112">
        <v>107.56296435413837</v>
      </c>
      <c r="C226" s="112">
        <v>130.41839166501418</v>
      </c>
      <c r="D226" s="100">
        <v>-73.905208597625702</v>
      </c>
      <c r="E226" s="104">
        <v>0.64112477459047135</v>
      </c>
      <c r="F226" s="104">
        <v>74.546333372216168</v>
      </c>
      <c r="G226" s="104">
        <v>0.37710846842220419</v>
      </c>
      <c r="H226" s="104">
        <v>18.540082665452029</v>
      </c>
      <c r="I226" s="104">
        <v>2.284447053622177</v>
      </c>
      <c r="J226" s="104">
        <v>49.490941290720016</v>
      </c>
      <c r="K226" s="104">
        <v>4.7959743544903395</v>
      </c>
      <c r="L226" s="104">
        <v>-21.752711784861312</v>
      </c>
      <c r="M226" s="104">
        <v>3.0979481525779575</v>
      </c>
      <c r="N226" s="104">
        <v>-4.2006636785924858</v>
      </c>
      <c r="O226" s="124">
        <v>7.5780843108758384</v>
      </c>
      <c r="P226" s="106">
        <v>909.05715800000007</v>
      </c>
      <c r="Q226" s="107">
        <v>10.448293153515175</v>
      </c>
      <c r="R226" s="35">
        <f t="shared" si="8"/>
        <v>2.7533531010703882E-14</v>
      </c>
      <c r="S226" s="84"/>
    </row>
    <row r="227" spans="1:19" ht="16.5" customHeight="1" x14ac:dyDescent="0.3">
      <c r="A227" s="117">
        <v>45535</v>
      </c>
      <c r="B227" s="112">
        <v>115.88877540690204</v>
      </c>
      <c r="C227" s="112">
        <v>101.46124569785714</v>
      </c>
      <c r="D227" s="100">
        <v>-60.106671293674879</v>
      </c>
      <c r="E227" s="115">
        <v>0.63113314090681993</v>
      </c>
      <c r="F227" s="115">
        <v>60.737804434581697</v>
      </c>
      <c r="G227" s="115">
        <v>-3.452276109919294</v>
      </c>
      <c r="H227" s="115">
        <v>17.29664494771411</v>
      </c>
      <c r="I227" s="115">
        <v>3.5380529405573622</v>
      </c>
      <c r="J227" s="115">
        <v>56.099515695977708</v>
      </c>
      <c r="K227" s="115">
        <v>13.773699043283404</v>
      </c>
      <c r="L227" s="115">
        <v>-3.9213787670590974</v>
      </c>
      <c r="M227" s="115">
        <v>0.29073605297802707</v>
      </c>
      <c r="N227" s="115">
        <v>18.058172423125974</v>
      </c>
      <c r="O227" s="127">
        <v>-17.971166709045033</v>
      </c>
      <c r="P227" s="106">
        <v>905.51352099999997</v>
      </c>
      <c r="Q227" s="107">
        <v>10.407563381886002</v>
      </c>
      <c r="R227" s="35">
        <f t="shared" si="8"/>
        <v>0</v>
      </c>
    </row>
    <row r="228" spans="1:19" ht="16.5" customHeight="1" x14ac:dyDescent="0.3">
      <c r="A228" s="117">
        <v>45565</v>
      </c>
      <c r="B228" s="112">
        <v>111.67249949038681</v>
      </c>
      <c r="C228" s="112">
        <v>116.45587175664762</v>
      </c>
      <c r="D228" s="100">
        <v>-56.42844174510342</v>
      </c>
      <c r="E228" s="115">
        <v>0.68712852660768475</v>
      </c>
      <c r="F228" s="115">
        <v>57.115570271711107</v>
      </c>
      <c r="G228" s="115">
        <v>-0.86413386355815236</v>
      </c>
      <c r="H228" s="115">
        <v>15.315362122325281</v>
      </c>
      <c r="I228" s="115">
        <v>2.9860377760836951</v>
      </c>
      <c r="J228" s="115">
        <v>49.124439830071154</v>
      </c>
      <c r="K228" s="115">
        <v>7.7030466414381902</v>
      </c>
      <c r="L228" s="115">
        <v>-5.1820980025067112</v>
      </c>
      <c r="M228" s="115">
        <v>0.36210732000000007</v>
      </c>
      <c r="N228" s="115">
        <v>3.6618416245917614E-2</v>
      </c>
      <c r="O228" s="127">
        <v>-13.320108733739081</v>
      </c>
      <c r="P228" s="106">
        <v>887.41003999999998</v>
      </c>
      <c r="Q228" s="107">
        <v>10.199490055545333</v>
      </c>
      <c r="R228" s="35">
        <f t="shared" si="8"/>
        <v>-1.1191048088221578E-13</v>
      </c>
    </row>
    <row r="229" spans="1:19" ht="16.5" customHeight="1" x14ac:dyDescent="0.3">
      <c r="A229" s="117">
        <v>45596</v>
      </c>
      <c r="B229" s="112">
        <v>121.51858097728334</v>
      </c>
      <c r="C229" s="112">
        <v>103.29509885145107</v>
      </c>
      <c r="D229" s="100">
        <v>-61.505632895816312</v>
      </c>
      <c r="E229" s="115">
        <v>0.93716251256246896</v>
      </c>
      <c r="F229" s="115">
        <v>62.442795408378778</v>
      </c>
      <c r="G229" s="115">
        <v>-0.91264284772590687</v>
      </c>
      <c r="H229" s="115">
        <v>15.067790851810837</v>
      </c>
      <c r="I229" s="115">
        <v>3.1530881869935565</v>
      </c>
      <c r="J229" s="115">
        <v>49.808974887697751</v>
      </c>
      <c r="K229" s="115">
        <v>6.7692178495091788</v>
      </c>
      <c r="L229" s="115">
        <v>-9.4562126688509007</v>
      </c>
      <c r="M229" s="115">
        <v>2.0125090422988503</v>
      </c>
      <c r="N229" s="115">
        <v>25.667185752384341</v>
      </c>
      <c r="O229" s="127">
        <v>-7.4150061258322637</v>
      </c>
      <c r="P229" s="106">
        <v>898.21851600000002</v>
      </c>
      <c r="Q229" s="107">
        <v>10.323718194687407</v>
      </c>
      <c r="R229" s="35">
        <f t="shared" si="8"/>
        <v>1.4210854715202004E-14</v>
      </c>
    </row>
    <row r="230" spans="1:19" ht="16.5" customHeight="1" x14ac:dyDescent="0.3">
      <c r="A230" s="117">
        <v>45626</v>
      </c>
      <c r="B230" s="112">
        <v>120.36945063313458</v>
      </c>
      <c r="C230" s="112">
        <v>100.32026346104008</v>
      </c>
      <c r="D230" s="100">
        <v>-51.860721991185585</v>
      </c>
      <c r="E230" s="115">
        <v>0.54422021029848788</v>
      </c>
      <c r="F230" s="115">
        <v>52.404942201484076</v>
      </c>
      <c r="G230" s="115">
        <v>-2.1422665143718875</v>
      </c>
      <c r="H230" s="115">
        <v>12.732254669228736</v>
      </c>
      <c r="I230" s="115">
        <v>1.3937564735365664</v>
      </c>
      <c r="J230" s="115">
        <v>54.394870242962369</v>
      </c>
      <c r="K230" s="115">
        <v>8.6075039999361387</v>
      </c>
      <c r="L230" s="115">
        <v>1.7856382109414408</v>
      </c>
      <c r="M230" s="115">
        <v>2.1163909600000004</v>
      </c>
      <c r="N230" s="115">
        <v>16.147158001153024</v>
      </c>
      <c r="O230" s="127">
        <v>-26.101203172094547</v>
      </c>
      <c r="P230" s="106">
        <v>892.16650000000004</v>
      </c>
      <c r="Q230" s="107">
        <v>10.254155130200033</v>
      </c>
      <c r="R230" s="35">
        <f t="shared" si="8"/>
        <v>1.0302869668521453E-13</v>
      </c>
    </row>
    <row r="231" spans="1:19" ht="16.5" customHeight="1" x14ac:dyDescent="0.3">
      <c r="A231" s="134">
        <v>45657</v>
      </c>
      <c r="B231" s="112">
        <v>121.69486939431623</v>
      </c>
      <c r="C231" s="112">
        <v>115.02903671100131</v>
      </c>
      <c r="D231" s="100">
        <v>-68.2734376173089</v>
      </c>
      <c r="E231" s="115">
        <v>0.78257148477280758</v>
      </c>
      <c r="F231" s="115">
        <v>69.056009102081703</v>
      </c>
      <c r="G231" s="115">
        <v>-6.3024925335215594</v>
      </c>
      <c r="H231" s="115">
        <v>16.491959854430164</v>
      </c>
      <c r="I231" s="115">
        <v>4.5188784988138124</v>
      </c>
      <c r="J231" s="115">
        <v>56.210582965692915</v>
      </c>
      <c r="K231" s="115">
        <v>14.113349424434997</v>
      </c>
      <c r="L231" s="115">
        <v>-13.84646868632373</v>
      </c>
      <c r="M231" s="115">
        <v>0.59582640534606213</v>
      </c>
      <c r="N231" s="115">
        <v>19.916474964292576</v>
      </c>
      <c r="O231" s="127">
        <v>-9.7799316833148069</v>
      </c>
      <c r="P231" s="106">
        <v>889.05240100000003</v>
      </c>
      <c r="Q231" s="102">
        <v>10.218366779943059</v>
      </c>
      <c r="R231" s="35">
        <f t="shared" si="8"/>
        <v>-1.1013412404281553E-13</v>
      </c>
      <c r="S231" s="84"/>
    </row>
    <row r="232" spans="1:19" ht="16.5" customHeight="1" x14ac:dyDescent="0.3">
      <c r="A232" s="134"/>
      <c r="B232" s="112"/>
      <c r="C232" s="112"/>
      <c r="D232" s="100"/>
      <c r="E232" s="115"/>
      <c r="F232" s="115"/>
      <c r="G232" s="115"/>
      <c r="H232" s="115"/>
      <c r="I232" s="115"/>
      <c r="J232" s="115"/>
      <c r="K232" s="115"/>
      <c r="L232" s="115"/>
      <c r="M232" s="115"/>
      <c r="N232" s="115"/>
      <c r="O232" s="127"/>
      <c r="P232" s="104"/>
      <c r="Q232" s="102"/>
      <c r="R232" s="35"/>
      <c r="S232" s="84"/>
    </row>
    <row r="233" spans="1:19" ht="16.5" customHeight="1" x14ac:dyDescent="0.3">
      <c r="A233" s="108">
        <v>2025</v>
      </c>
      <c r="B233" s="112"/>
      <c r="C233" s="112"/>
      <c r="D233" s="100"/>
      <c r="E233" s="115"/>
      <c r="F233" s="115"/>
      <c r="G233" s="115"/>
      <c r="H233" s="115"/>
      <c r="I233" s="115"/>
      <c r="J233" s="115"/>
      <c r="K233" s="115"/>
      <c r="L233" s="115"/>
      <c r="M233" s="115"/>
      <c r="N233" s="115"/>
      <c r="O233" s="127"/>
      <c r="P233" s="104"/>
      <c r="Q233" s="102"/>
      <c r="R233" s="35"/>
      <c r="S233" s="84"/>
    </row>
    <row r="234" spans="1:19" ht="16.5" customHeight="1" x14ac:dyDescent="0.3">
      <c r="A234" s="134">
        <v>45688</v>
      </c>
      <c r="B234" s="112">
        <v>94.907033927526129</v>
      </c>
      <c r="C234" s="112">
        <v>95.824030038855071</v>
      </c>
      <c r="D234" s="100">
        <v>-56.757255510410594</v>
      </c>
      <c r="E234" s="115">
        <v>0.62198244406135406</v>
      </c>
      <c r="F234" s="115">
        <v>57.379237954471947</v>
      </c>
      <c r="G234" s="115">
        <v>-3.6872714077193449</v>
      </c>
      <c r="H234" s="115">
        <v>15.139513274792844</v>
      </c>
      <c r="I234" s="115">
        <v>3.6878053431849165</v>
      </c>
      <c r="J234" s="115">
        <v>41.10715273460098</v>
      </c>
      <c r="K234" s="115">
        <v>3.5001528541688627</v>
      </c>
      <c r="L234" s="115">
        <v>-15.649568840344029</v>
      </c>
      <c r="M234" s="115">
        <v>0.60162345999995059</v>
      </c>
      <c r="N234" s="115">
        <v>14.13094926901519</v>
      </c>
      <c r="O234" s="127">
        <v>-10.143846098671236</v>
      </c>
      <c r="P234" s="106">
        <v>877.99155878999989</v>
      </c>
      <c r="Q234" s="102">
        <v>10.091238993157926</v>
      </c>
      <c r="R234" s="35">
        <f>P234-P231-(SUM(L234:N234))-O234</f>
        <v>-2.1316282072803006E-14</v>
      </c>
      <c r="S234" s="84"/>
    </row>
    <row r="235" spans="1:19" ht="16.5" customHeight="1" x14ac:dyDescent="0.3">
      <c r="A235" s="117">
        <v>45689</v>
      </c>
      <c r="B235" s="112">
        <v>87.701188376761237</v>
      </c>
      <c r="C235" s="112">
        <v>91.982195285080309</v>
      </c>
      <c r="D235" s="100">
        <v>-45.695769707582947</v>
      </c>
      <c r="E235" s="115">
        <v>0.36895776970185012</v>
      </c>
      <c r="F235" s="115">
        <v>46.064727477284798</v>
      </c>
      <c r="G235" s="115">
        <v>-0.1632594604359183</v>
      </c>
      <c r="H235" s="115">
        <v>10.006963631184989</v>
      </c>
      <c r="I235" s="115">
        <v>3.6255753158972084</v>
      </c>
      <c r="J235" s="115">
        <v>33.302999623145396</v>
      </c>
      <c r="K235" s="115">
        <v>3.2158056771526762</v>
      </c>
      <c r="L235" s="115">
        <v>-8.930454228976247</v>
      </c>
      <c r="M235" s="115">
        <v>0.31218532000000004</v>
      </c>
      <c r="N235" s="115">
        <v>4.3372620006571436</v>
      </c>
      <c r="O235" s="127">
        <v>-8.3105484016807356</v>
      </c>
      <c r="P235" s="104">
        <v>865.40000348000012</v>
      </c>
      <c r="Q235" s="102">
        <v>9.9465176701941722</v>
      </c>
      <c r="R235" s="35">
        <f>P235-P234-(SUM(L235:N235))-O235</f>
        <v>7.638334409421077E-14</v>
      </c>
      <c r="S235" s="84"/>
    </row>
    <row r="236" spans="1:19" ht="16.5" customHeight="1" thickBot="1" x14ac:dyDescent="0.35">
      <c r="A236" s="147">
        <v>45717</v>
      </c>
      <c r="B236" s="126">
        <v>100.74875558806991</v>
      </c>
      <c r="C236" s="126">
        <v>116.4442520249461</v>
      </c>
      <c r="D236" s="148">
        <v>-51.647830543575211</v>
      </c>
      <c r="E236" s="149">
        <v>1.4049210842797468</v>
      </c>
      <c r="F236" s="149">
        <v>53.05275162785496</v>
      </c>
      <c r="G236" s="149">
        <v>-5.6739550889608434</v>
      </c>
      <c r="H236" s="149">
        <v>10.815862195180554</v>
      </c>
      <c r="I236" s="149">
        <v>-4.3890389588386833</v>
      </c>
      <c r="J236" s="149">
        <v>45.972399788896361</v>
      </c>
      <c r="K236" s="149">
        <v>11.063349295659712</v>
      </c>
      <c r="L236" s="149">
        <v>-15.738424802478374</v>
      </c>
      <c r="M236" s="149">
        <v>0.59084049999999999</v>
      </c>
      <c r="N236" s="149">
        <v>-0.54791213439784037</v>
      </c>
      <c r="O236" s="128">
        <v>-7.1175689431238283</v>
      </c>
      <c r="P236" s="150">
        <v>842.5869381</v>
      </c>
      <c r="Q236" s="129">
        <v>9.6843144452835119</v>
      </c>
      <c r="R236" s="35">
        <f>P236-P235-(SUM(L236:N236))-O236</f>
        <v>-8.3488771451811772E-14</v>
      </c>
      <c r="S236" s="84"/>
    </row>
    <row r="237" spans="1:19" ht="16.5" customHeight="1" x14ac:dyDescent="0.3">
      <c r="A237" s="134"/>
      <c r="B237" s="112"/>
      <c r="C237" s="112"/>
      <c r="D237" s="100"/>
      <c r="E237" s="115"/>
      <c r="F237" s="115"/>
      <c r="G237" s="115"/>
      <c r="H237" s="115"/>
      <c r="I237" s="115"/>
      <c r="J237" s="115"/>
      <c r="K237" s="115"/>
      <c r="L237" s="115"/>
      <c r="M237" s="115"/>
      <c r="N237" s="115"/>
      <c r="O237" s="115"/>
      <c r="P237" s="104"/>
      <c r="Q237" s="100"/>
      <c r="R237" s="35"/>
      <c r="S237" s="84"/>
    </row>
    <row r="238" spans="1:19" ht="16.5" customHeight="1" x14ac:dyDescent="0.3">
      <c r="A238" s="75" t="s">
        <v>85</v>
      </c>
      <c r="B238" s="114"/>
      <c r="C238" s="114"/>
      <c r="D238" s="114"/>
      <c r="E238" s="115"/>
      <c r="F238" s="115"/>
      <c r="G238" s="115"/>
      <c r="H238" s="115"/>
      <c r="I238" s="115"/>
      <c r="J238" s="115"/>
      <c r="K238" s="115"/>
      <c r="L238" s="115"/>
      <c r="M238" s="115"/>
      <c r="N238" s="119"/>
      <c r="O238" s="119"/>
      <c r="P238" s="116"/>
      <c r="Q238" s="116"/>
    </row>
    <row r="239" spans="1:19" ht="16.5" customHeight="1" x14ac:dyDescent="0.3">
      <c r="A239" s="114"/>
      <c r="B239" s="114"/>
      <c r="C239" s="114"/>
      <c r="D239" s="114"/>
      <c r="E239" s="115"/>
      <c r="F239" s="115"/>
      <c r="G239" s="115"/>
      <c r="H239" s="115"/>
      <c r="I239" s="115"/>
      <c r="J239" s="115"/>
      <c r="K239" s="115"/>
      <c r="L239" s="115"/>
      <c r="M239" s="115"/>
      <c r="N239" s="115"/>
      <c r="O239" s="115"/>
      <c r="P239" s="116"/>
      <c r="Q239" s="116"/>
    </row>
    <row r="240" spans="1:19" ht="16.5" customHeight="1" x14ac:dyDescent="0.3">
      <c r="A240" s="114"/>
      <c r="B240" s="114"/>
      <c r="C240" s="114"/>
      <c r="D240" s="114"/>
      <c r="E240" s="115"/>
      <c r="F240" s="115"/>
      <c r="G240" s="115"/>
      <c r="H240" s="115"/>
      <c r="I240" s="115"/>
      <c r="J240" s="115"/>
      <c r="K240" s="115"/>
      <c r="L240" s="115"/>
      <c r="M240" s="115"/>
      <c r="N240" s="115"/>
      <c r="O240" s="115"/>
      <c r="P240" s="116"/>
      <c r="Q240" s="116"/>
    </row>
    <row r="241" spans="1:18" ht="16.5" customHeight="1" x14ac:dyDescent="0.3">
      <c r="A241" s="114"/>
      <c r="B241" s="114"/>
      <c r="C241" s="114"/>
      <c r="D241" s="114"/>
      <c r="E241" s="115"/>
      <c r="F241" s="115"/>
      <c r="G241" s="115"/>
      <c r="H241" s="115"/>
      <c r="I241" s="115"/>
      <c r="J241" s="115"/>
      <c r="K241" s="115"/>
      <c r="L241" s="115"/>
      <c r="M241" s="115"/>
      <c r="N241" s="115"/>
      <c r="O241" s="115"/>
      <c r="P241" s="116"/>
      <c r="Q241" s="116"/>
    </row>
    <row r="242" spans="1:18" ht="16.5" customHeight="1" x14ac:dyDescent="0.3">
      <c r="A242" s="114"/>
      <c r="B242" s="114"/>
      <c r="C242" s="114"/>
      <c r="D242" s="114"/>
      <c r="E242" s="115"/>
      <c r="F242" s="115"/>
      <c r="G242" s="115"/>
      <c r="H242" s="115"/>
      <c r="I242" s="115"/>
      <c r="J242" s="115"/>
      <c r="K242" s="115"/>
      <c r="L242" s="115"/>
      <c r="M242" s="115"/>
      <c r="N242" s="115"/>
      <c r="O242" s="115"/>
      <c r="P242" s="116"/>
      <c r="Q242" s="116"/>
    </row>
    <row r="243" spans="1:18" ht="16.5" customHeight="1" x14ac:dyDescent="0.3">
      <c r="A243" s="114"/>
      <c r="B243" s="114"/>
      <c r="C243" s="114"/>
      <c r="D243" s="114"/>
      <c r="E243" s="115"/>
      <c r="F243" s="115"/>
      <c r="G243" s="115"/>
      <c r="H243" s="115"/>
      <c r="I243" s="115"/>
      <c r="J243" s="115"/>
      <c r="K243" s="115"/>
      <c r="L243" s="115"/>
      <c r="M243" s="115"/>
      <c r="N243" s="115"/>
      <c r="O243" s="115"/>
      <c r="P243" s="116"/>
      <c r="Q243" s="116"/>
    </row>
    <row r="244" spans="1:18" ht="16.5" customHeight="1" x14ac:dyDescent="0.3">
      <c r="A244" s="114"/>
      <c r="B244" s="114"/>
      <c r="C244" s="114"/>
      <c r="D244" s="114"/>
      <c r="E244" s="115"/>
      <c r="F244" s="115"/>
      <c r="G244" s="115"/>
      <c r="H244" s="115"/>
      <c r="I244" s="115"/>
      <c r="J244" s="115"/>
      <c r="K244" s="115"/>
      <c r="L244" s="115"/>
      <c r="M244" s="115"/>
      <c r="N244" s="115"/>
      <c r="O244" s="115"/>
      <c r="P244" s="116"/>
      <c r="Q244" s="116"/>
    </row>
    <row r="245" spans="1:18" ht="16.5" customHeight="1" x14ac:dyDescent="0.3">
      <c r="A245" s="114"/>
      <c r="B245" s="114"/>
      <c r="C245" s="114"/>
      <c r="D245" s="114"/>
      <c r="E245" s="115"/>
      <c r="F245" s="115"/>
      <c r="G245" s="115"/>
      <c r="H245" s="115"/>
      <c r="I245" s="115"/>
      <c r="J245" s="115"/>
      <c r="K245" s="115"/>
      <c r="L245" s="115"/>
      <c r="M245" s="115"/>
      <c r="N245" s="115"/>
      <c r="O245" s="115"/>
      <c r="P245" s="116"/>
      <c r="Q245" s="116"/>
    </row>
    <row r="246" spans="1:18" ht="16.5" customHeight="1" x14ac:dyDescent="0.3">
      <c r="A246" s="114"/>
      <c r="B246" s="114"/>
      <c r="C246" s="114"/>
      <c r="D246" s="114"/>
      <c r="E246" s="115"/>
      <c r="F246" s="115"/>
      <c r="G246" s="115"/>
      <c r="H246" s="115"/>
      <c r="I246" s="115"/>
      <c r="J246" s="115"/>
      <c r="K246" s="115"/>
      <c r="L246" s="115"/>
      <c r="M246" s="115"/>
      <c r="N246" s="115"/>
      <c r="O246" s="115"/>
      <c r="P246" s="116"/>
      <c r="Q246" s="116"/>
    </row>
    <row r="247" spans="1:18" ht="16.5" customHeight="1" x14ac:dyDescent="0.3">
      <c r="A247" s="114"/>
      <c r="B247" s="114"/>
      <c r="C247" s="114"/>
      <c r="D247" s="114"/>
      <c r="E247" s="115"/>
      <c r="F247" s="115"/>
      <c r="G247" s="115"/>
      <c r="H247" s="115"/>
      <c r="I247" s="115"/>
      <c r="J247" s="115"/>
      <c r="K247" s="115"/>
      <c r="L247" s="115"/>
      <c r="M247" s="115"/>
      <c r="N247" s="115"/>
      <c r="O247" s="115"/>
      <c r="P247" s="116"/>
      <c r="Q247" s="116"/>
    </row>
    <row r="248" spans="1:18" ht="16.5" customHeight="1" x14ac:dyDescent="0.3">
      <c r="A248" s="114"/>
      <c r="B248" s="114"/>
      <c r="C248" s="114"/>
      <c r="D248" s="114"/>
      <c r="E248" s="115"/>
      <c r="F248" s="115"/>
      <c r="G248" s="115"/>
      <c r="H248" s="115"/>
      <c r="I248" s="115"/>
      <c r="J248" s="115"/>
      <c r="K248" s="115"/>
      <c r="L248" s="115"/>
      <c r="M248" s="115"/>
      <c r="N248" s="115"/>
      <c r="O248" s="115"/>
      <c r="P248" s="116"/>
      <c r="Q248" s="116"/>
    </row>
    <row r="249" spans="1:18" ht="16.5" customHeight="1" x14ac:dyDescent="0.3">
      <c r="A249" s="114"/>
      <c r="B249" s="114"/>
      <c r="C249" s="114"/>
      <c r="D249" s="114"/>
      <c r="E249" s="115"/>
      <c r="F249" s="115"/>
      <c r="G249" s="115"/>
      <c r="H249" s="115"/>
      <c r="I249" s="115"/>
      <c r="J249" s="115"/>
      <c r="K249" s="115"/>
      <c r="L249" s="115"/>
      <c r="M249" s="115"/>
      <c r="N249" s="115"/>
      <c r="O249" s="115"/>
      <c r="P249" s="116"/>
      <c r="Q249" s="116"/>
    </row>
    <row r="250" spans="1:18" ht="16.5" customHeight="1" x14ac:dyDescent="0.3">
      <c r="A250" s="114"/>
      <c r="B250" s="114"/>
      <c r="C250" s="114"/>
      <c r="D250" s="114"/>
      <c r="E250" s="115"/>
      <c r="F250" s="115"/>
      <c r="G250" s="115"/>
      <c r="H250" s="115"/>
      <c r="I250" s="115"/>
      <c r="J250" s="115"/>
      <c r="K250" s="115"/>
      <c r="L250" s="115"/>
      <c r="M250" s="115"/>
      <c r="N250" s="115"/>
      <c r="O250" s="115"/>
      <c r="P250" s="116"/>
      <c r="Q250" s="116"/>
    </row>
    <row r="251" spans="1:18" ht="16.5" customHeight="1" x14ac:dyDescent="0.3">
      <c r="A251" s="114"/>
      <c r="B251" s="114"/>
      <c r="C251" s="114"/>
      <c r="D251" s="114"/>
      <c r="E251" s="115"/>
      <c r="F251" s="115"/>
      <c r="G251" s="115"/>
      <c r="H251" s="115"/>
      <c r="I251" s="115"/>
      <c r="J251" s="115"/>
      <c r="K251" s="115"/>
      <c r="L251" s="115"/>
      <c r="M251" s="115"/>
      <c r="N251" s="115"/>
      <c r="O251" s="115"/>
      <c r="P251" s="116"/>
      <c r="Q251" s="116"/>
    </row>
    <row r="252" spans="1:18" ht="16.5" customHeight="1" x14ac:dyDescent="0.3">
      <c r="A252" s="114"/>
      <c r="B252" s="114"/>
      <c r="C252" s="114"/>
      <c r="D252" s="114"/>
      <c r="E252" s="115"/>
      <c r="F252" s="115"/>
      <c r="G252" s="115"/>
      <c r="H252" s="115"/>
      <c r="I252" s="115"/>
      <c r="J252" s="115"/>
      <c r="K252" s="115"/>
      <c r="L252" s="115"/>
      <c r="M252" s="115"/>
      <c r="N252" s="115"/>
      <c r="O252" s="115"/>
      <c r="P252" s="116"/>
      <c r="Q252" s="116"/>
    </row>
    <row r="253" spans="1:18" s="67" customFormat="1" ht="16.5" customHeight="1" x14ac:dyDescent="0.3">
      <c r="B253" s="83"/>
      <c r="C253" s="83"/>
      <c r="D253" s="83"/>
      <c r="E253" s="55"/>
      <c r="F253" s="55"/>
      <c r="G253" s="60"/>
      <c r="H253" s="60"/>
      <c r="I253" s="60"/>
      <c r="J253" s="60"/>
      <c r="K253" s="60"/>
      <c r="L253" s="79"/>
      <c r="M253" s="77"/>
      <c r="N253" s="77"/>
      <c r="O253" s="77"/>
      <c r="P253" s="55"/>
      <c r="Q253" s="55"/>
      <c r="R253" s="133"/>
    </row>
    <row r="254" spans="1:18" x14ac:dyDescent="0.25">
      <c r="E254" s="75"/>
      <c r="F254" s="75"/>
      <c r="G254" s="76"/>
      <c r="H254" s="76"/>
      <c r="I254" s="76"/>
      <c r="J254" s="76"/>
      <c r="K254" s="76"/>
      <c r="L254" s="80"/>
      <c r="M254" s="75"/>
      <c r="N254" s="76"/>
      <c r="O254" s="76"/>
      <c r="P254" s="55"/>
      <c r="Q254" s="55"/>
    </row>
    <row r="255" spans="1:18" x14ac:dyDescent="0.25">
      <c r="E255" s="75"/>
      <c r="F255" s="75"/>
      <c r="G255" s="76"/>
      <c r="H255" s="76"/>
      <c r="I255" s="76"/>
      <c r="J255" s="76"/>
      <c r="K255" s="76"/>
      <c r="L255" s="80"/>
      <c r="M255" s="75"/>
      <c r="N255" s="76"/>
      <c r="O255" s="76"/>
      <c r="P255" s="55"/>
      <c r="Q255" s="55"/>
    </row>
    <row r="256" spans="1:18" x14ac:dyDescent="0.25">
      <c r="E256" s="75"/>
      <c r="F256" s="75"/>
      <c r="G256" s="76"/>
      <c r="H256" s="76"/>
      <c r="I256" s="76"/>
      <c r="J256" s="76"/>
      <c r="K256" s="76"/>
      <c r="L256" s="80"/>
      <c r="M256" s="75"/>
      <c r="N256" s="76"/>
      <c r="O256" s="76"/>
      <c r="P256" s="55"/>
      <c r="Q256" s="55"/>
    </row>
    <row r="257" spans="5:17" x14ac:dyDescent="0.25">
      <c r="E257" s="55"/>
      <c r="F257" s="55"/>
      <c r="G257" s="69"/>
      <c r="H257" s="69"/>
      <c r="I257" s="69"/>
      <c r="J257" s="69"/>
      <c r="K257" s="69"/>
      <c r="L257" s="78"/>
      <c r="M257" s="55"/>
      <c r="N257" s="69"/>
      <c r="O257" s="69"/>
      <c r="P257" s="55"/>
      <c r="Q257" s="55"/>
    </row>
    <row r="258" spans="5:17" x14ac:dyDescent="0.25">
      <c r="E258" s="55"/>
      <c r="F258" s="55"/>
      <c r="G258" s="69"/>
      <c r="H258" s="69"/>
      <c r="I258" s="69"/>
      <c r="J258" s="69"/>
      <c r="K258" s="69"/>
      <c r="L258" s="78"/>
      <c r="M258" s="55"/>
      <c r="N258" s="69"/>
      <c r="O258" s="69"/>
      <c r="P258" s="55"/>
      <c r="Q258" s="55"/>
    </row>
    <row r="259" spans="5:17" x14ac:dyDescent="0.25">
      <c r="E259" s="55"/>
      <c r="F259" s="55"/>
      <c r="G259" s="69"/>
      <c r="H259" s="69"/>
      <c r="I259" s="69"/>
      <c r="J259" s="69"/>
      <c r="K259" s="69"/>
      <c r="L259" s="78"/>
      <c r="M259" s="55"/>
      <c r="N259" s="69"/>
      <c r="O259" s="69"/>
      <c r="P259" s="55"/>
      <c r="Q259" s="55"/>
    </row>
    <row r="260" spans="5:17" x14ac:dyDescent="0.25">
      <c r="E260" s="55"/>
      <c r="F260" s="55"/>
      <c r="G260" s="69"/>
      <c r="H260" s="69"/>
      <c r="I260" s="69"/>
      <c r="J260" s="69"/>
      <c r="K260" s="69"/>
      <c r="L260" s="78"/>
      <c r="M260" s="55"/>
      <c r="N260" s="69"/>
      <c r="O260" s="69"/>
    </row>
    <row r="261" spans="5:17" x14ac:dyDescent="0.25">
      <c r="E261" s="55"/>
      <c r="F261" s="55"/>
      <c r="G261" s="69"/>
      <c r="H261" s="69"/>
      <c r="I261" s="69"/>
      <c r="J261" s="69"/>
      <c r="K261" s="69"/>
      <c r="L261" s="78"/>
      <c r="M261" s="55"/>
      <c r="N261" s="69"/>
      <c r="O261" s="69"/>
    </row>
    <row r="262" spans="5:17" x14ac:dyDescent="0.25">
      <c r="E262" s="55"/>
      <c r="F262" s="55"/>
      <c r="G262" s="69"/>
      <c r="H262" s="69"/>
      <c r="I262" s="69"/>
      <c r="J262" s="69"/>
      <c r="K262" s="69"/>
      <c r="L262" s="78"/>
      <c r="M262" s="55"/>
      <c r="N262" s="69"/>
      <c r="O262" s="69"/>
    </row>
    <row r="263" spans="5:17" x14ac:dyDescent="0.25">
      <c r="E263" s="55"/>
      <c r="F263" s="55"/>
      <c r="G263" s="69"/>
      <c r="H263" s="69"/>
      <c r="I263" s="69"/>
      <c r="J263" s="69"/>
      <c r="K263" s="69"/>
      <c r="L263" s="78"/>
      <c r="M263" s="55"/>
      <c r="N263" s="69"/>
      <c r="O263" s="69"/>
    </row>
    <row r="264" spans="5:17" x14ac:dyDescent="0.25">
      <c r="E264" s="55"/>
      <c r="F264" s="55"/>
      <c r="G264" s="69"/>
      <c r="H264" s="69"/>
      <c r="I264" s="69"/>
      <c r="J264" s="69"/>
      <c r="K264" s="69"/>
      <c r="L264" s="78"/>
      <c r="M264" s="55"/>
      <c r="N264" s="69"/>
      <c r="O264" s="69"/>
    </row>
    <row r="265" spans="5:17" x14ac:dyDescent="0.25">
      <c r="E265" s="55"/>
      <c r="F265" s="55"/>
      <c r="G265" s="69"/>
      <c r="H265" s="69"/>
      <c r="I265" s="69"/>
      <c r="J265" s="69"/>
      <c r="K265" s="69"/>
      <c r="L265" s="78"/>
      <c r="M265" s="55"/>
      <c r="N265" s="69"/>
      <c r="O265" s="69"/>
    </row>
    <row r="266" spans="5:17" x14ac:dyDescent="0.25">
      <c r="E266" s="55"/>
      <c r="F266" s="55"/>
      <c r="G266" s="69"/>
      <c r="H266" s="69"/>
      <c r="I266" s="69"/>
      <c r="J266" s="69"/>
      <c r="K266" s="69"/>
      <c r="L266" s="78"/>
      <c r="M266" s="55"/>
      <c r="N266" s="69"/>
      <c r="O266" s="69"/>
    </row>
    <row r="267" spans="5:17" x14ac:dyDescent="0.25">
      <c r="E267" s="55"/>
      <c r="F267" s="55"/>
      <c r="G267" s="69"/>
      <c r="H267" s="69"/>
      <c r="I267" s="69"/>
      <c r="J267" s="69"/>
      <c r="K267" s="69"/>
      <c r="L267" s="78"/>
      <c r="M267" s="55"/>
      <c r="N267" s="69"/>
      <c r="O267" s="69"/>
      <c r="P267" s="67"/>
      <c r="Q267" s="67"/>
    </row>
    <row r="268" spans="5:17" x14ac:dyDescent="0.25">
      <c r="E268" s="55"/>
      <c r="F268" s="55"/>
      <c r="G268" s="69"/>
      <c r="H268" s="69"/>
      <c r="I268" s="69"/>
      <c r="J268" s="69"/>
      <c r="K268" s="69"/>
      <c r="L268" s="78"/>
      <c r="M268" s="55"/>
      <c r="N268" s="69"/>
      <c r="O268" s="69"/>
    </row>
    <row r="269" spans="5:17" x14ac:dyDescent="0.25">
      <c r="E269" s="55"/>
      <c r="F269" s="55"/>
      <c r="G269" s="69"/>
      <c r="H269" s="69"/>
      <c r="I269" s="69"/>
      <c r="J269" s="69"/>
      <c r="K269" s="69"/>
      <c r="L269" s="78"/>
      <c r="M269" s="55"/>
      <c r="N269" s="69"/>
      <c r="O269" s="69"/>
    </row>
    <row r="270" spans="5:17" x14ac:dyDescent="0.25">
      <c r="E270" s="55"/>
      <c r="F270" s="55"/>
      <c r="G270" s="69"/>
      <c r="H270" s="69"/>
      <c r="I270" s="69"/>
      <c r="J270" s="69"/>
      <c r="K270" s="69"/>
      <c r="L270" s="78"/>
      <c r="M270" s="55"/>
      <c r="N270" s="69"/>
      <c r="O270" s="69"/>
    </row>
    <row r="271" spans="5:17" x14ac:dyDescent="0.25">
      <c r="E271" s="55"/>
      <c r="F271" s="55"/>
      <c r="G271" s="69"/>
      <c r="H271" s="69"/>
      <c r="I271" s="69"/>
      <c r="J271" s="69"/>
      <c r="K271" s="69"/>
      <c r="L271" s="78"/>
      <c r="M271" s="55"/>
      <c r="N271" s="69"/>
      <c r="O271" s="69"/>
    </row>
    <row r="272" spans="5:17" x14ac:dyDescent="0.25">
      <c r="E272" s="55"/>
      <c r="F272" s="55"/>
      <c r="G272" s="69"/>
      <c r="H272" s="69"/>
      <c r="I272" s="69"/>
      <c r="J272" s="69"/>
      <c r="K272" s="69"/>
      <c r="L272" s="78"/>
      <c r="M272" s="55"/>
      <c r="N272" s="69"/>
      <c r="O272" s="69"/>
    </row>
    <row r="273" spans="5:15" x14ac:dyDescent="0.25">
      <c r="E273" s="55"/>
      <c r="F273" s="55"/>
      <c r="G273" s="69"/>
      <c r="H273" s="69"/>
      <c r="I273" s="69"/>
      <c r="J273" s="69"/>
      <c r="K273" s="69"/>
      <c r="L273" s="78"/>
      <c r="M273" s="55"/>
      <c r="N273" s="69"/>
      <c r="O273" s="69"/>
    </row>
    <row r="274" spans="5:15" x14ac:dyDescent="0.25">
      <c r="E274" s="55"/>
      <c r="F274" s="55"/>
      <c r="G274" s="69"/>
      <c r="H274" s="69"/>
      <c r="I274" s="69"/>
      <c r="J274" s="69"/>
      <c r="K274" s="69"/>
      <c r="L274" s="78"/>
      <c r="M274" s="55"/>
      <c r="N274" s="69"/>
      <c r="O274" s="69"/>
    </row>
    <row r="275" spans="5:15" x14ac:dyDescent="0.25">
      <c r="E275" s="55"/>
      <c r="F275" s="55"/>
      <c r="G275" s="69"/>
      <c r="H275" s="69"/>
      <c r="I275" s="69"/>
      <c r="J275" s="69"/>
      <c r="K275" s="69"/>
      <c r="L275" s="78"/>
      <c r="M275" s="55"/>
      <c r="N275" s="69"/>
      <c r="O275" s="69"/>
    </row>
    <row r="276" spans="5:15" x14ac:dyDescent="0.25">
      <c r="E276" s="55"/>
      <c r="F276" s="55"/>
      <c r="G276" s="69"/>
      <c r="H276" s="69"/>
      <c r="I276" s="69"/>
      <c r="J276" s="69"/>
      <c r="K276" s="69"/>
      <c r="L276" s="78"/>
      <c r="M276" s="55"/>
      <c r="N276" s="69"/>
      <c r="O276" s="69"/>
    </row>
    <row r="277" spans="5:15" x14ac:dyDescent="0.25">
      <c r="E277" s="55"/>
      <c r="F277" s="55"/>
      <c r="G277" s="69"/>
      <c r="H277" s="69"/>
      <c r="I277" s="69"/>
      <c r="J277" s="69"/>
      <c r="K277" s="69"/>
      <c r="L277" s="78"/>
      <c r="M277" s="55"/>
      <c r="N277" s="69"/>
      <c r="O277" s="69"/>
    </row>
    <row r="278" spans="5:15" x14ac:dyDescent="0.25">
      <c r="E278" s="55"/>
      <c r="F278" s="55"/>
      <c r="G278" s="69"/>
      <c r="H278" s="69"/>
      <c r="I278" s="69"/>
      <c r="J278" s="69"/>
      <c r="K278" s="69"/>
      <c r="L278" s="78"/>
      <c r="M278" s="55"/>
      <c r="N278" s="69"/>
      <c r="O278" s="69"/>
    </row>
    <row r="279" spans="5:15" x14ac:dyDescent="0.25">
      <c r="E279" s="55"/>
      <c r="F279" s="55"/>
      <c r="G279" s="69"/>
      <c r="H279" s="69"/>
      <c r="I279" s="69"/>
      <c r="J279" s="69"/>
      <c r="K279" s="69"/>
      <c r="L279" s="78"/>
      <c r="M279" s="55"/>
      <c r="N279" s="69"/>
      <c r="O279" s="69"/>
    </row>
    <row r="280" spans="5:15" x14ac:dyDescent="0.25">
      <c r="E280" s="55"/>
      <c r="F280" s="55"/>
      <c r="G280" s="69"/>
      <c r="H280" s="69"/>
      <c r="I280" s="69"/>
      <c r="J280" s="69"/>
      <c r="K280" s="69"/>
      <c r="L280" s="78"/>
      <c r="M280" s="55"/>
      <c r="N280" s="69"/>
      <c r="O280" s="69"/>
    </row>
    <row r="281" spans="5:15" x14ac:dyDescent="0.25">
      <c r="E281" s="55"/>
      <c r="F281" s="55"/>
      <c r="G281" s="69"/>
      <c r="H281" s="69"/>
      <c r="I281" s="69"/>
      <c r="J281" s="69"/>
      <c r="K281" s="69"/>
      <c r="L281" s="78"/>
      <c r="M281" s="55"/>
      <c r="N281" s="69"/>
      <c r="O281" s="69"/>
    </row>
    <row r="282" spans="5:15" x14ac:dyDescent="0.25">
      <c r="E282" s="55"/>
      <c r="F282" s="55"/>
      <c r="G282" s="69"/>
      <c r="H282" s="69"/>
      <c r="I282" s="69"/>
      <c r="J282" s="69"/>
      <c r="K282" s="69"/>
      <c r="L282" s="78"/>
      <c r="M282" s="55"/>
      <c r="N282" s="69"/>
      <c r="O282" s="69"/>
    </row>
    <row r="283" spans="5:15" x14ac:dyDescent="0.25">
      <c r="E283" s="55"/>
      <c r="F283" s="55"/>
      <c r="G283" s="69"/>
      <c r="H283" s="69"/>
      <c r="I283" s="69"/>
      <c r="J283" s="69"/>
      <c r="K283" s="69"/>
      <c r="L283" s="78"/>
      <c r="M283" s="55"/>
      <c r="N283" s="69"/>
      <c r="O283" s="69"/>
    </row>
    <row r="284" spans="5:15" x14ac:dyDescent="0.25">
      <c r="E284" s="55"/>
      <c r="F284" s="55"/>
      <c r="G284" s="69"/>
      <c r="H284" s="69"/>
      <c r="I284" s="69"/>
      <c r="J284" s="69"/>
      <c r="K284" s="69"/>
      <c r="L284" s="78"/>
      <c r="M284" s="55"/>
      <c r="N284" s="69"/>
      <c r="O284" s="69"/>
    </row>
    <row r="285" spans="5:15" x14ac:dyDescent="0.25">
      <c r="E285" s="55"/>
      <c r="F285" s="55"/>
      <c r="G285" s="69"/>
      <c r="H285" s="69"/>
      <c r="I285" s="69"/>
      <c r="J285" s="69"/>
      <c r="K285" s="69"/>
      <c r="L285" s="78"/>
      <c r="M285" s="55"/>
      <c r="N285" s="69"/>
      <c r="O285" s="69"/>
    </row>
    <row r="286" spans="5:15" x14ac:dyDescent="0.25">
      <c r="E286" s="55"/>
      <c r="F286" s="55"/>
      <c r="G286" s="69"/>
      <c r="H286" s="69"/>
      <c r="I286" s="69"/>
      <c r="J286" s="69"/>
      <c r="K286" s="69"/>
      <c r="L286" s="78"/>
      <c r="M286" s="55"/>
      <c r="N286" s="69"/>
      <c r="O286" s="69"/>
    </row>
    <row r="287" spans="5:15" x14ac:dyDescent="0.25">
      <c r="E287" s="55"/>
      <c r="F287" s="55"/>
      <c r="G287" s="69"/>
      <c r="H287" s="69"/>
      <c r="I287" s="69"/>
      <c r="J287" s="69"/>
      <c r="K287" s="69"/>
      <c r="L287" s="78"/>
      <c r="M287" s="55"/>
      <c r="N287" s="69"/>
      <c r="O287" s="69"/>
    </row>
    <row r="288" spans="5:15" x14ac:dyDescent="0.25">
      <c r="E288" s="55"/>
      <c r="F288" s="55"/>
      <c r="G288" s="69"/>
      <c r="H288" s="69"/>
      <c r="I288" s="69"/>
      <c r="J288" s="69"/>
      <c r="K288" s="69"/>
      <c r="L288" s="78"/>
      <c r="M288" s="55"/>
      <c r="N288" s="69"/>
      <c r="O288" s="69"/>
    </row>
    <row r="289" spans="5:15" x14ac:dyDescent="0.25">
      <c r="E289" s="55"/>
      <c r="F289" s="55"/>
      <c r="G289" s="69"/>
      <c r="H289" s="69"/>
      <c r="I289" s="69"/>
      <c r="J289" s="69"/>
      <c r="K289" s="69"/>
      <c r="L289" s="78"/>
      <c r="M289" s="55"/>
      <c r="N289" s="69"/>
      <c r="O289" s="69"/>
    </row>
    <row r="290" spans="5:15" x14ac:dyDescent="0.25">
      <c r="E290" s="55"/>
      <c r="F290" s="55"/>
      <c r="G290" s="69"/>
      <c r="H290" s="69"/>
      <c r="I290" s="69"/>
      <c r="J290" s="69"/>
      <c r="K290" s="69"/>
      <c r="L290" s="78"/>
      <c r="M290" s="55"/>
      <c r="N290" s="69"/>
      <c r="O290" s="69"/>
    </row>
    <row r="291" spans="5:15" x14ac:dyDescent="0.25">
      <c r="E291" s="55"/>
      <c r="F291" s="55"/>
      <c r="G291" s="69"/>
      <c r="H291" s="69"/>
      <c r="I291" s="69"/>
      <c r="J291" s="69"/>
      <c r="K291" s="69"/>
      <c r="L291" s="78"/>
      <c r="M291" s="55"/>
      <c r="N291" s="69"/>
      <c r="O291" s="69"/>
    </row>
    <row r="292" spans="5:15" x14ac:dyDescent="0.25">
      <c r="E292" s="55"/>
      <c r="F292" s="55"/>
      <c r="G292" s="69"/>
      <c r="H292" s="69"/>
      <c r="I292" s="69"/>
      <c r="J292" s="69"/>
      <c r="K292" s="69"/>
      <c r="L292" s="78"/>
      <c r="M292" s="55"/>
      <c r="N292" s="69"/>
      <c r="O292" s="69"/>
    </row>
    <row r="293" spans="5:15" x14ac:dyDescent="0.25">
      <c r="E293" s="55"/>
      <c r="F293" s="55"/>
      <c r="G293" s="69"/>
      <c r="H293" s="69"/>
      <c r="I293" s="69"/>
      <c r="J293" s="69"/>
      <c r="K293" s="69"/>
      <c r="L293" s="78"/>
      <c r="M293" s="55"/>
      <c r="N293" s="69"/>
      <c r="O293" s="69"/>
    </row>
    <row r="294" spans="5:15" x14ac:dyDescent="0.25">
      <c r="E294" s="55"/>
      <c r="F294" s="55"/>
      <c r="G294" s="69"/>
      <c r="H294" s="69"/>
      <c r="I294" s="69"/>
      <c r="J294" s="69"/>
      <c r="K294" s="69"/>
      <c r="L294" s="78"/>
      <c r="M294" s="55"/>
      <c r="N294" s="69"/>
      <c r="O294" s="69"/>
    </row>
    <row r="295" spans="5:15" x14ac:dyDescent="0.25">
      <c r="E295" s="55"/>
      <c r="F295" s="55"/>
      <c r="G295" s="69"/>
      <c r="H295" s="69"/>
      <c r="I295" s="69"/>
      <c r="J295" s="69"/>
      <c r="K295" s="69"/>
      <c r="L295" s="78"/>
      <c r="M295" s="55"/>
      <c r="N295" s="69"/>
      <c r="O295" s="69"/>
    </row>
    <row r="296" spans="5:15" x14ac:dyDescent="0.25">
      <c r="E296" s="55"/>
      <c r="F296" s="55"/>
      <c r="G296" s="69"/>
      <c r="H296" s="69"/>
      <c r="I296" s="69"/>
      <c r="J296" s="69"/>
      <c r="K296" s="69"/>
      <c r="L296" s="78"/>
      <c r="M296" s="55"/>
      <c r="N296" s="69"/>
      <c r="O296" s="69"/>
    </row>
    <row r="297" spans="5:15" x14ac:dyDescent="0.25">
      <c r="E297" s="55"/>
      <c r="F297" s="55"/>
      <c r="G297" s="69"/>
      <c r="H297" s="69"/>
      <c r="I297" s="69"/>
      <c r="J297" s="69"/>
      <c r="K297" s="69"/>
      <c r="L297" s="78"/>
      <c r="M297" s="55"/>
      <c r="N297" s="69"/>
      <c r="O297" s="69"/>
    </row>
    <row r="298" spans="5:15" x14ac:dyDescent="0.25">
      <c r="E298" s="55"/>
      <c r="F298" s="55"/>
      <c r="G298" s="69"/>
      <c r="H298" s="69"/>
      <c r="I298" s="69"/>
      <c r="J298" s="69"/>
      <c r="K298" s="69"/>
      <c r="L298" s="78"/>
      <c r="M298" s="55"/>
      <c r="N298" s="69"/>
      <c r="O298" s="69"/>
    </row>
    <row r="299" spans="5:15" x14ac:dyDescent="0.25">
      <c r="E299" s="55"/>
      <c r="F299" s="55"/>
      <c r="G299" s="69"/>
      <c r="H299" s="69"/>
      <c r="I299" s="69"/>
      <c r="J299" s="69"/>
      <c r="K299" s="69"/>
      <c r="L299" s="78"/>
      <c r="M299" s="55"/>
      <c r="N299" s="69"/>
      <c r="O299" s="69"/>
    </row>
    <row r="300" spans="5:15" x14ac:dyDescent="0.25">
      <c r="E300" s="55"/>
      <c r="F300" s="55"/>
      <c r="G300" s="69"/>
      <c r="H300" s="69"/>
      <c r="I300" s="69"/>
      <c r="J300" s="69"/>
      <c r="K300" s="69"/>
      <c r="L300" s="78"/>
      <c r="M300" s="55"/>
      <c r="N300" s="69"/>
      <c r="O300" s="69"/>
    </row>
    <row r="301" spans="5:15" x14ac:dyDescent="0.25">
      <c r="E301" s="55"/>
      <c r="F301" s="55"/>
      <c r="G301" s="69"/>
      <c r="H301" s="69"/>
      <c r="I301" s="69"/>
      <c r="J301" s="69"/>
      <c r="K301" s="69"/>
      <c r="L301" s="78"/>
      <c r="M301" s="55"/>
      <c r="N301" s="69"/>
      <c r="O301" s="69"/>
    </row>
    <row r="302" spans="5:15" x14ac:dyDescent="0.25">
      <c r="E302" s="55"/>
      <c r="F302" s="55"/>
      <c r="G302" s="69"/>
      <c r="H302" s="69"/>
      <c r="I302" s="69"/>
      <c r="J302" s="69"/>
      <c r="K302" s="69"/>
      <c r="L302" s="78"/>
      <c r="M302" s="55"/>
      <c r="N302" s="69"/>
      <c r="O302" s="69"/>
    </row>
    <row r="303" spans="5:15" x14ac:dyDescent="0.25">
      <c r="E303" s="55"/>
      <c r="F303" s="55"/>
      <c r="G303" s="69"/>
      <c r="H303" s="69"/>
      <c r="I303" s="69"/>
      <c r="J303" s="69"/>
      <c r="K303" s="69"/>
      <c r="L303" s="78"/>
      <c r="M303" s="55"/>
      <c r="N303" s="69"/>
      <c r="O303" s="69"/>
    </row>
    <row r="304" spans="5:15" x14ac:dyDescent="0.25">
      <c r="E304" s="55"/>
      <c r="F304" s="55"/>
      <c r="G304" s="69"/>
      <c r="H304" s="69"/>
      <c r="I304" s="69"/>
      <c r="J304" s="69"/>
      <c r="K304" s="69"/>
      <c r="L304" s="78"/>
      <c r="M304" s="55"/>
      <c r="N304" s="69"/>
      <c r="O304" s="69"/>
    </row>
    <row r="305" spans="5:15" x14ac:dyDescent="0.25">
      <c r="E305" s="55"/>
      <c r="F305" s="55"/>
      <c r="G305" s="69"/>
      <c r="H305" s="69"/>
      <c r="I305" s="69"/>
      <c r="J305" s="69"/>
      <c r="K305" s="69"/>
      <c r="L305" s="78"/>
      <c r="M305" s="55"/>
      <c r="N305" s="69"/>
      <c r="O305" s="69"/>
    </row>
    <row r="306" spans="5:15" x14ac:dyDescent="0.25">
      <c r="E306" s="55"/>
      <c r="F306" s="55"/>
      <c r="G306" s="69"/>
      <c r="H306" s="69"/>
      <c r="I306" s="69"/>
      <c r="J306" s="69"/>
      <c r="K306" s="69"/>
      <c r="L306" s="78"/>
      <c r="M306" s="55"/>
      <c r="N306" s="69"/>
      <c r="O306" s="69"/>
    </row>
    <row r="307" spans="5:15" x14ac:dyDescent="0.25">
      <c r="E307" s="55"/>
      <c r="F307" s="55"/>
      <c r="G307" s="69"/>
      <c r="H307" s="69"/>
      <c r="I307" s="69"/>
      <c r="J307" s="69"/>
      <c r="K307" s="69"/>
      <c r="L307" s="78"/>
      <c r="M307" s="55"/>
      <c r="N307" s="69"/>
      <c r="O307" s="69"/>
    </row>
    <row r="308" spans="5:15" x14ac:dyDescent="0.25">
      <c r="E308" s="55"/>
      <c r="F308" s="55"/>
      <c r="G308" s="69"/>
      <c r="H308" s="69"/>
      <c r="I308" s="69"/>
      <c r="J308" s="69"/>
      <c r="K308" s="69"/>
      <c r="L308" s="78"/>
      <c r="M308" s="55"/>
      <c r="N308" s="69"/>
      <c r="O308" s="69"/>
    </row>
    <row r="309" spans="5:15" x14ac:dyDescent="0.25">
      <c r="E309" s="55"/>
      <c r="F309" s="55"/>
      <c r="G309" s="69"/>
      <c r="H309" s="69"/>
      <c r="I309" s="69"/>
      <c r="J309" s="69"/>
      <c r="K309" s="69"/>
      <c r="L309" s="78"/>
      <c r="M309" s="55"/>
      <c r="N309" s="69"/>
      <c r="O309" s="69"/>
    </row>
    <row r="310" spans="5:15" x14ac:dyDescent="0.25">
      <c r="E310" s="55"/>
      <c r="F310" s="55"/>
      <c r="G310" s="69"/>
      <c r="H310" s="69"/>
      <c r="I310" s="69"/>
      <c r="J310" s="69"/>
      <c r="K310" s="69"/>
      <c r="L310" s="78"/>
      <c r="M310" s="55"/>
      <c r="N310" s="69"/>
      <c r="O310" s="69"/>
    </row>
    <row r="311" spans="5:15" x14ac:dyDescent="0.25">
      <c r="E311" s="55"/>
      <c r="F311" s="55"/>
      <c r="G311" s="69"/>
      <c r="H311" s="69"/>
      <c r="I311" s="69"/>
      <c r="J311" s="69"/>
      <c r="K311" s="69"/>
      <c r="L311" s="78"/>
      <c r="M311" s="55"/>
      <c r="N311" s="69"/>
      <c r="O311" s="69"/>
    </row>
    <row r="312" spans="5:15" x14ac:dyDescent="0.25">
      <c r="E312" s="55"/>
      <c r="F312" s="55"/>
      <c r="G312" s="69"/>
      <c r="H312" s="69"/>
      <c r="I312" s="69"/>
      <c r="J312" s="69"/>
      <c r="K312" s="69"/>
      <c r="L312" s="78"/>
      <c r="M312" s="55"/>
      <c r="N312" s="69"/>
      <c r="O312" s="69"/>
    </row>
    <row r="313" spans="5:15" x14ac:dyDescent="0.25">
      <c r="E313" s="55"/>
      <c r="F313" s="55"/>
      <c r="G313" s="69"/>
      <c r="H313" s="69"/>
      <c r="I313" s="69"/>
      <c r="J313" s="69"/>
      <c r="K313" s="69"/>
      <c r="L313" s="78"/>
      <c r="M313" s="55"/>
      <c r="N313" s="69"/>
      <c r="O313" s="69"/>
    </row>
    <row r="314" spans="5:15" x14ac:dyDescent="0.25">
      <c r="E314" s="55"/>
      <c r="F314" s="55"/>
      <c r="G314" s="69"/>
      <c r="H314" s="69"/>
      <c r="I314" s="69"/>
      <c r="J314" s="69"/>
      <c r="K314" s="69"/>
      <c r="L314" s="78"/>
      <c r="M314" s="55"/>
      <c r="N314" s="69"/>
      <c r="O314" s="69"/>
    </row>
    <row r="315" spans="5:15" x14ac:dyDescent="0.25">
      <c r="E315" s="55"/>
      <c r="F315" s="55"/>
      <c r="G315" s="69"/>
      <c r="H315" s="69"/>
      <c r="I315" s="69"/>
      <c r="J315" s="69"/>
      <c r="K315" s="69"/>
      <c r="L315" s="78"/>
      <c r="M315" s="55"/>
      <c r="N315" s="69"/>
      <c r="O315" s="69"/>
    </row>
    <row r="316" spans="5:15" x14ac:dyDescent="0.25">
      <c r="E316" s="55"/>
      <c r="F316" s="55"/>
      <c r="G316" s="69"/>
      <c r="H316" s="69"/>
      <c r="I316" s="69"/>
      <c r="J316" s="69"/>
      <c r="K316" s="69"/>
      <c r="L316" s="78"/>
      <c r="M316" s="55"/>
      <c r="N316" s="69"/>
      <c r="O316" s="69"/>
    </row>
    <row r="317" spans="5:15" x14ac:dyDescent="0.25">
      <c r="E317" s="55"/>
      <c r="F317" s="55"/>
      <c r="G317" s="69"/>
      <c r="H317" s="69"/>
      <c r="I317" s="69"/>
      <c r="J317" s="69"/>
      <c r="K317" s="69"/>
      <c r="L317" s="78"/>
      <c r="M317" s="55"/>
      <c r="N317" s="69"/>
      <c r="O317" s="69"/>
    </row>
    <row r="318" spans="5:15" x14ac:dyDescent="0.25">
      <c r="E318" s="55"/>
      <c r="F318" s="55"/>
      <c r="G318" s="69"/>
      <c r="H318" s="69"/>
      <c r="I318" s="69"/>
      <c r="J318" s="69"/>
      <c r="K318" s="69"/>
      <c r="L318" s="78"/>
      <c r="M318" s="55"/>
      <c r="N318" s="69"/>
      <c r="O318" s="69"/>
    </row>
    <row r="319" spans="5:15" x14ac:dyDescent="0.25">
      <c r="E319" s="55"/>
      <c r="F319" s="55"/>
      <c r="G319" s="69"/>
      <c r="H319" s="69"/>
      <c r="I319" s="69"/>
      <c r="J319" s="69"/>
      <c r="K319" s="69"/>
      <c r="L319" s="78"/>
      <c r="M319" s="55"/>
      <c r="N319" s="69"/>
      <c r="O319" s="69"/>
    </row>
    <row r="320" spans="5:15" x14ac:dyDescent="0.25">
      <c r="E320" s="55"/>
      <c r="F320" s="55"/>
      <c r="G320" s="69"/>
      <c r="H320" s="69"/>
      <c r="I320" s="69"/>
      <c r="J320" s="69"/>
      <c r="K320" s="69"/>
      <c r="L320" s="78"/>
      <c r="M320" s="55"/>
      <c r="N320" s="69"/>
      <c r="O320" s="69"/>
    </row>
    <row r="321" spans="5:15" x14ac:dyDescent="0.25">
      <c r="E321" s="55"/>
      <c r="F321" s="55"/>
      <c r="G321" s="69"/>
      <c r="H321" s="69"/>
      <c r="I321" s="69"/>
      <c r="J321" s="69"/>
      <c r="K321" s="69"/>
      <c r="L321" s="78"/>
      <c r="M321" s="55"/>
      <c r="N321" s="69"/>
      <c r="O321" s="69"/>
    </row>
    <row r="322" spans="5:15" x14ac:dyDescent="0.25">
      <c r="E322" s="55"/>
      <c r="F322" s="55"/>
      <c r="G322" s="69"/>
      <c r="H322" s="69"/>
      <c r="I322" s="69"/>
      <c r="J322" s="69"/>
      <c r="K322" s="69"/>
      <c r="L322" s="78"/>
      <c r="M322" s="55"/>
      <c r="N322" s="69"/>
      <c r="O322" s="69"/>
    </row>
    <row r="323" spans="5:15" x14ac:dyDescent="0.25">
      <c r="E323" s="55"/>
      <c r="F323" s="55"/>
      <c r="G323" s="69"/>
      <c r="H323" s="69"/>
      <c r="I323" s="69"/>
      <c r="J323" s="69"/>
      <c r="K323" s="69"/>
      <c r="L323" s="78"/>
      <c r="M323" s="55"/>
      <c r="N323" s="69"/>
      <c r="O323" s="69"/>
    </row>
    <row r="324" spans="5:15" x14ac:dyDescent="0.25">
      <c r="E324" s="55"/>
      <c r="F324" s="55"/>
      <c r="G324" s="69"/>
      <c r="H324" s="69"/>
      <c r="I324" s="69"/>
      <c r="J324" s="69"/>
      <c r="K324" s="69"/>
      <c r="L324" s="78"/>
      <c r="M324" s="55"/>
      <c r="N324" s="69"/>
      <c r="O324" s="69"/>
    </row>
    <row r="325" spans="5:15" x14ac:dyDescent="0.25">
      <c r="E325" s="55"/>
      <c r="F325" s="55"/>
      <c r="G325" s="69"/>
      <c r="H325" s="69"/>
      <c r="I325" s="69"/>
      <c r="J325" s="69"/>
      <c r="K325" s="69"/>
      <c r="L325" s="78"/>
      <c r="M325" s="55"/>
      <c r="N325" s="69"/>
      <c r="O325" s="69"/>
    </row>
    <row r="326" spans="5:15" x14ac:dyDescent="0.25">
      <c r="E326" s="55"/>
      <c r="F326" s="55"/>
      <c r="G326" s="69"/>
      <c r="H326" s="69"/>
      <c r="I326" s="69"/>
      <c r="J326" s="69"/>
      <c r="K326" s="69"/>
      <c r="L326" s="78"/>
      <c r="M326" s="55"/>
      <c r="N326" s="69"/>
      <c r="O326" s="69"/>
    </row>
    <row r="327" spans="5:15" x14ac:dyDescent="0.25">
      <c r="E327" s="55"/>
      <c r="F327" s="55"/>
      <c r="G327" s="69"/>
      <c r="H327" s="69"/>
      <c r="I327" s="69"/>
      <c r="J327" s="69"/>
      <c r="K327" s="69"/>
      <c r="L327" s="78"/>
      <c r="M327" s="55"/>
      <c r="N327" s="69"/>
      <c r="O327" s="69"/>
    </row>
    <row r="328" spans="5:15" x14ac:dyDescent="0.25">
      <c r="E328" s="55"/>
      <c r="F328" s="55"/>
      <c r="G328" s="69"/>
      <c r="H328" s="69"/>
      <c r="I328" s="69"/>
      <c r="J328" s="69"/>
      <c r="K328" s="69"/>
      <c r="L328" s="78"/>
      <c r="M328" s="55"/>
      <c r="N328" s="69"/>
      <c r="O328" s="69"/>
    </row>
    <row r="329" spans="5:15" x14ac:dyDescent="0.25">
      <c r="E329" s="55"/>
      <c r="F329" s="55"/>
      <c r="G329" s="69"/>
      <c r="H329" s="69"/>
      <c r="I329" s="69"/>
      <c r="J329" s="69"/>
      <c r="K329" s="69"/>
      <c r="L329" s="78"/>
      <c r="M329" s="55"/>
      <c r="N329" s="69"/>
      <c r="O329" s="69"/>
    </row>
    <row r="330" spans="5:15" x14ac:dyDescent="0.25">
      <c r="E330" s="55"/>
      <c r="F330" s="55"/>
      <c r="G330" s="69"/>
      <c r="H330" s="69"/>
      <c r="I330" s="69"/>
      <c r="J330" s="69"/>
      <c r="K330" s="69"/>
      <c r="L330" s="78"/>
      <c r="M330" s="55"/>
      <c r="N330" s="69"/>
      <c r="O330" s="69"/>
    </row>
    <row r="331" spans="5:15" x14ac:dyDescent="0.25">
      <c r="E331" s="55"/>
      <c r="F331" s="55"/>
      <c r="G331" s="69"/>
      <c r="H331" s="69"/>
      <c r="I331" s="69"/>
      <c r="J331" s="69"/>
      <c r="K331" s="69"/>
      <c r="L331" s="78"/>
      <c r="M331" s="55"/>
      <c r="N331" s="69"/>
      <c r="O331" s="69"/>
    </row>
    <row r="332" spans="5:15" x14ac:dyDescent="0.25">
      <c r="E332" s="55"/>
      <c r="F332" s="55"/>
      <c r="G332" s="69"/>
      <c r="H332" s="69"/>
      <c r="I332" s="69"/>
      <c r="J332" s="69"/>
      <c r="K332" s="69"/>
      <c r="L332" s="78"/>
      <c r="M332" s="55"/>
      <c r="N332" s="69"/>
      <c r="O332" s="69"/>
    </row>
    <row r="333" spans="5:15" x14ac:dyDescent="0.25">
      <c r="E333" s="55"/>
      <c r="F333" s="55"/>
      <c r="G333" s="69"/>
      <c r="H333" s="69"/>
      <c r="I333" s="69"/>
      <c r="J333" s="69"/>
      <c r="K333" s="69"/>
      <c r="L333" s="78"/>
      <c r="M333" s="55"/>
      <c r="N333" s="69"/>
      <c r="O333" s="69"/>
    </row>
    <row r="334" spans="5:15" x14ac:dyDescent="0.25">
      <c r="E334" s="55"/>
      <c r="F334" s="55"/>
      <c r="G334" s="69"/>
      <c r="H334" s="69"/>
      <c r="I334" s="69"/>
      <c r="J334" s="69"/>
      <c r="K334" s="69"/>
      <c r="L334" s="78"/>
      <c r="M334" s="55"/>
      <c r="N334" s="69"/>
      <c r="O334" s="69"/>
    </row>
    <row r="335" spans="5:15" x14ac:dyDescent="0.25">
      <c r="E335" s="55"/>
      <c r="F335" s="55"/>
      <c r="G335" s="69"/>
      <c r="H335" s="69"/>
      <c r="I335" s="69"/>
      <c r="J335" s="69"/>
      <c r="K335" s="69"/>
      <c r="L335" s="78"/>
      <c r="M335" s="55"/>
      <c r="N335" s="69"/>
      <c r="O335" s="69"/>
    </row>
    <row r="336" spans="5:15" x14ac:dyDescent="0.25">
      <c r="E336" s="55"/>
      <c r="F336" s="55"/>
      <c r="G336" s="69"/>
      <c r="H336" s="69"/>
      <c r="I336" s="69"/>
      <c r="J336" s="69"/>
      <c r="K336" s="69"/>
      <c r="L336" s="78"/>
      <c r="M336" s="55"/>
      <c r="N336" s="69"/>
      <c r="O336" s="69"/>
    </row>
    <row r="337" spans="5:15" x14ac:dyDescent="0.25">
      <c r="E337" s="55"/>
      <c r="F337" s="55"/>
      <c r="G337" s="69"/>
      <c r="H337" s="69"/>
      <c r="I337" s="69"/>
      <c r="J337" s="69"/>
      <c r="K337" s="69"/>
      <c r="L337" s="78"/>
      <c r="M337" s="55"/>
      <c r="N337" s="69"/>
      <c r="O337" s="69"/>
    </row>
    <row r="338" spans="5:15" x14ac:dyDescent="0.25">
      <c r="E338" s="55"/>
      <c r="F338" s="55"/>
      <c r="G338" s="69"/>
      <c r="H338" s="69"/>
      <c r="I338" s="69"/>
      <c r="J338" s="69"/>
      <c r="K338" s="69"/>
      <c r="L338" s="78"/>
      <c r="M338" s="55"/>
      <c r="N338" s="69"/>
      <c r="O338" s="69"/>
    </row>
    <row r="339" spans="5:15" x14ac:dyDescent="0.25">
      <c r="E339" s="55"/>
      <c r="F339" s="55"/>
      <c r="G339" s="69"/>
      <c r="H339" s="69"/>
      <c r="I339" s="69"/>
      <c r="J339" s="69"/>
      <c r="K339" s="69"/>
      <c r="L339" s="78"/>
      <c r="M339" s="55"/>
      <c r="N339" s="69"/>
      <c r="O339" s="69"/>
    </row>
    <row r="340" spans="5:15" x14ac:dyDescent="0.25">
      <c r="E340" s="55"/>
      <c r="F340" s="55"/>
      <c r="G340" s="69"/>
      <c r="H340" s="69"/>
      <c r="I340" s="69"/>
      <c r="J340" s="69"/>
      <c r="K340" s="69"/>
      <c r="L340" s="78"/>
      <c r="M340" s="55"/>
      <c r="N340" s="69"/>
      <c r="O340" s="69"/>
    </row>
    <row r="341" spans="5:15" x14ac:dyDescent="0.25">
      <c r="E341" s="55"/>
      <c r="F341" s="55"/>
      <c r="G341" s="69"/>
      <c r="H341" s="69"/>
      <c r="I341" s="69"/>
      <c r="J341" s="69"/>
      <c r="K341" s="69"/>
      <c r="L341" s="78"/>
      <c r="M341" s="55"/>
      <c r="N341" s="69"/>
      <c r="O341" s="69"/>
    </row>
    <row r="342" spans="5:15" x14ac:dyDescent="0.25">
      <c r="E342" s="55"/>
      <c r="F342" s="55"/>
      <c r="G342" s="69"/>
      <c r="H342" s="69"/>
      <c r="I342" s="69"/>
      <c r="J342" s="69"/>
      <c r="K342" s="69"/>
      <c r="L342" s="78"/>
      <c r="M342" s="55"/>
      <c r="N342" s="69"/>
      <c r="O342" s="69"/>
    </row>
    <row r="343" spans="5:15" x14ac:dyDescent="0.25">
      <c r="E343" s="55"/>
      <c r="F343" s="55"/>
      <c r="G343" s="69"/>
      <c r="H343" s="69"/>
      <c r="I343" s="69"/>
      <c r="J343" s="69"/>
      <c r="K343" s="69"/>
      <c r="L343" s="78"/>
      <c r="M343" s="55"/>
      <c r="N343" s="69"/>
      <c r="O343" s="69"/>
    </row>
    <row r="344" spans="5:15" x14ac:dyDescent="0.25">
      <c r="E344" s="55"/>
      <c r="F344" s="55"/>
      <c r="G344" s="69"/>
      <c r="H344" s="69"/>
      <c r="I344" s="69"/>
      <c r="J344" s="69"/>
      <c r="K344" s="69"/>
      <c r="L344" s="78"/>
      <c r="M344" s="55"/>
      <c r="N344" s="69"/>
      <c r="O344" s="69"/>
    </row>
    <row r="345" spans="5:15" x14ac:dyDescent="0.25">
      <c r="E345" s="55"/>
      <c r="F345" s="55"/>
      <c r="G345" s="69"/>
      <c r="H345" s="69"/>
      <c r="I345" s="69"/>
      <c r="J345" s="69"/>
      <c r="K345" s="69"/>
      <c r="L345" s="78"/>
      <c r="M345" s="55"/>
      <c r="N345" s="69"/>
      <c r="O345" s="69"/>
    </row>
    <row r="346" spans="5:15" x14ac:dyDescent="0.25">
      <c r="E346" s="55"/>
      <c r="F346" s="55"/>
      <c r="G346" s="69"/>
      <c r="H346" s="69"/>
      <c r="I346" s="69"/>
      <c r="J346" s="69"/>
      <c r="K346" s="69"/>
      <c r="L346" s="78"/>
      <c r="M346" s="55"/>
      <c r="N346" s="69"/>
      <c r="O346" s="69"/>
    </row>
    <row r="347" spans="5:15" x14ac:dyDescent="0.25">
      <c r="E347" s="55"/>
      <c r="F347" s="55"/>
      <c r="G347" s="69"/>
      <c r="H347" s="69"/>
      <c r="I347" s="69"/>
      <c r="J347" s="69"/>
      <c r="K347" s="69"/>
      <c r="L347" s="78"/>
      <c r="M347" s="55"/>
      <c r="N347" s="69"/>
      <c r="O347" s="69"/>
    </row>
    <row r="348" spans="5:15" x14ac:dyDescent="0.25">
      <c r="E348" s="55"/>
      <c r="F348" s="55"/>
      <c r="G348" s="69"/>
      <c r="H348" s="69"/>
      <c r="I348" s="69"/>
      <c r="J348" s="69"/>
      <c r="K348" s="69"/>
      <c r="L348" s="78"/>
      <c r="M348" s="55"/>
      <c r="N348" s="69"/>
      <c r="O348" s="69"/>
    </row>
    <row r="349" spans="5:15" x14ac:dyDescent="0.25">
      <c r="E349" s="55"/>
      <c r="F349" s="55"/>
      <c r="G349" s="69"/>
      <c r="H349" s="69"/>
      <c r="I349" s="69"/>
      <c r="J349" s="69"/>
      <c r="K349" s="69"/>
      <c r="L349" s="78"/>
      <c r="M349" s="55"/>
      <c r="N349" s="69"/>
      <c r="O349" s="69"/>
    </row>
    <row r="350" spans="5:15" x14ac:dyDescent="0.25">
      <c r="E350" s="55"/>
      <c r="F350" s="55"/>
      <c r="G350" s="69"/>
      <c r="H350" s="69"/>
      <c r="I350" s="69"/>
      <c r="J350" s="69"/>
      <c r="K350" s="69"/>
      <c r="L350" s="78"/>
      <c r="M350" s="55"/>
      <c r="N350" s="69"/>
      <c r="O350" s="69"/>
    </row>
    <row r="351" spans="5:15" x14ac:dyDescent="0.25">
      <c r="E351" s="55"/>
      <c r="F351" s="55"/>
      <c r="G351" s="69"/>
      <c r="H351" s="69"/>
      <c r="I351" s="69"/>
      <c r="J351" s="69"/>
      <c r="K351" s="69"/>
      <c r="L351" s="78"/>
      <c r="M351" s="55"/>
      <c r="N351" s="69"/>
      <c r="O351" s="69"/>
    </row>
    <row r="352" spans="5:15" x14ac:dyDescent="0.25">
      <c r="E352" s="55"/>
      <c r="F352" s="55"/>
      <c r="G352" s="69"/>
      <c r="H352" s="69"/>
      <c r="I352" s="69"/>
      <c r="J352" s="69"/>
      <c r="K352" s="69"/>
      <c r="L352" s="78"/>
      <c r="M352" s="55"/>
      <c r="N352" s="69"/>
      <c r="O352" s="69"/>
    </row>
    <row r="353" spans="5:15" x14ac:dyDescent="0.25">
      <c r="E353" s="55"/>
      <c r="F353" s="55"/>
      <c r="G353" s="69"/>
      <c r="H353" s="69"/>
      <c r="I353" s="69"/>
      <c r="J353" s="69"/>
      <c r="K353" s="69"/>
      <c r="L353" s="78"/>
      <c r="M353" s="55"/>
      <c r="N353" s="69"/>
      <c r="O353" s="69"/>
    </row>
    <row r="354" spans="5:15" x14ac:dyDescent="0.25">
      <c r="E354" s="55"/>
      <c r="F354" s="55"/>
      <c r="G354" s="69"/>
      <c r="H354" s="69"/>
      <c r="I354" s="69"/>
      <c r="J354" s="69"/>
      <c r="K354" s="69"/>
      <c r="L354" s="78"/>
      <c r="M354" s="55"/>
      <c r="N354" s="69"/>
      <c r="O354" s="69"/>
    </row>
    <row r="355" spans="5:15" x14ac:dyDescent="0.25">
      <c r="E355" s="55"/>
      <c r="F355" s="55"/>
      <c r="G355" s="69"/>
      <c r="H355" s="69"/>
      <c r="I355" s="69"/>
      <c r="J355" s="69"/>
      <c r="K355" s="69"/>
      <c r="L355" s="78"/>
      <c r="M355" s="55"/>
      <c r="N355" s="69"/>
      <c r="O355" s="69"/>
    </row>
    <row r="356" spans="5:15" x14ac:dyDescent="0.25">
      <c r="E356" s="55"/>
      <c r="F356" s="55"/>
      <c r="G356" s="69"/>
      <c r="H356" s="69"/>
      <c r="I356" s="69"/>
      <c r="J356" s="69"/>
      <c r="K356" s="69"/>
      <c r="L356" s="78"/>
      <c r="M356" s="55"/>
      <c r="N356" s="69"/>
      <c r="O356" s="69"/>
    </row>
    <row r="357" spans="5:15" x14ac:dyDescent="0.25">
      <c r="E357" s="55"/>
      <c r="F357" s="55"/>
      <c r="G357" s="69"/>
      <c r="H357" s="69"/>
      <c r="I357" s="69"/>
      <c r="J357" s="69"/>
      <c r="K357" s="69"/>
      <c r="L357" s="78"/>
      <c r="M357" s="55"/>
      <c r="N357" s="69"/>
      <c r="O357" s="69"/>
    </row>
    <row r="358" spans="5:15" x14ac:dyDescent="0.25">
      <c r="E358" s="55"/>
      <c r="F358" s="55"/>
      <c r="G358" s="69"/>
      <c r="H358" s="69"/>
      <c r="I358" s="69"/>
      <c r="J358" s="69"/>
      <c r="K358" s="69"/>
      <c r="L358" s="78"/>
      <c r="M358" s="55"/>
      <c r="N358" s="69"/>
      <c r="O358" s="69"/>
    </row>
    <row r="359" spans="5:15" x14ac:dyDescent="0.25">
      <c r="E359" s="55"/>
      <c r="F359" s="55"/>
      <c r="G359" s="69"/>
      <c r="H359" s="69"/>
      <c r="I359" s="69"/>
      <c r="J359" s="69"/>
      <c r="K359" s="69"/>
      <c r="L359" s="78"/>
      <c r="M359" s="55"/>
      <c r="N359" s="69"/>
      <c r="O359" s="69"/>
    </row>
    <row r="360" spans="5:15" x14ac:dyDescent="0.25">
      <c r="E360" s="55"/>
      <c r="F360" s="55"/>
      <c r="G360" s="69"/>
      <c r="H360" s="69"/>
      <c r="I360" s="69"/>
      <c r="J360" s="69"/>
      <c r="K360" s="69"/>
      <c r="L360" s="78"/>
      <c r="M360" s="55"/>
      <c r="N360" s="69"/>
      <c r="O360" s="69"/>
    </row>
    <row r="361" spans="5:15" x14ac:dyDescent="0.25">
      <c r="E361" s="55"/>
      <c r="F361" s="55"/>
      <c r="G361" s="69"/>
      <c r="H361" s="69"/>
      <c r="I361" s="69"/>
      <c r="J361" s="69"/>
      <c r="K361" s="69"/>
      <c r="L361" s="78"/>
      <c r="M361" s="55"/>
      <c r="N361" s="69"/>
      <c r="O361" s="69"/>
    </row>
    <row r="362" spans="5:15" x14ac:dyDescent="0.25">
      <c r="E362" s="55"/>
      <c r="F362" s="55"/>
      <c r="G362" s="69"/>
      <c r="H362" s="69"/>
      <c r="I362" s="69"/>
      <c r="J362" s="69"/>
      <c r="K362" s="69"/>
      <c r="L362" s="78"/>
      <c r="M362" s="55"/>
      <c r="N362" s="69"/>
      <c r="O362" s="69"/>
    </row>
    <row r="363" spans="5:15" x14ac:dyDescent="0.25">
      <c r="E363" s="55"/>
      <c r="F363" s="55"/>
      <c r="G363" s="69"/>
      <c r="H363" s="69"/>
      <c r="I363" s="69"/>
      <c r="J363" s="69"/>
      <c r="K363" s="69"/>
      <c r="L363" s="78"/>
      <c r="M363" s="55"/>
      <c r="N363" s="69"/>
      <c r="O363" s="69"/>
    </row>
    <row r="364" spans="5:15" x14ac:dyDescent="0.25">
      <c r="E364" s="55"/>
      <c r="F364" s="55"/>
      <c r="G364" s="69"/>
      <c r="H364" s="69"/>
      <c r="I364" s="69"/>
      <c r="J364" s="69"/>
      <c r="K364" s="69"/>
      <c r="L364" s="78"/>
      <c r="M364" s="55"/>
      <c r="N364" s="69"/>
      <c r="O364" s="69"/>
    </row>
    <row r="365" spans="5:15" x14ac:dyDescent="0.25">
      <c r="E365" s="55"/>
      <c r="F365" s="55"/>
      <c r="G365" s="69"/>
      <c r="H365" s="69"/>
      <c r="I365" s="69"/>
      <c r="J365" s="69"/>
      <c r="K365" s="69"/>
      <c r="L365" s="78"/>
      <c r="M365" s="55"/>
      <c r="N365" s="69"/>
      <c r="O365" s="69"/>
    </row>
    <row r="366" spans="5:15" x14ac:dyDescent="0.25">
      <c r="E366" s="55"/>
      <c r="F366" s="55"/>
      <c r="G366" s="69"/>
      <c r="H366" s="69"/>
      <c r="I366" s="69"/>
      <c r="J366" s="69"/>
      <c r="K366" s="69"/>
      <c r="L366" s="78"/>
      <c r="M366" s="55"/>
      <c r="N366" s="69"/>
      <c r="O366" s="69"/>
    </row>
    <row r="367" spans="5:15" x14ac:dyDescent="0.25">
      <c r="E367" s="55"/>
      <c r="F367" s="55"/>
      <c r="G367" s="69"/>
      <c r="H367" s="69"/>
      <c r="I367" s="69"/>
      <c r="J367" s="69"/>
      <c r="K367" s="69"/>
      <c r="L367" s="78"/>
      <c r="M367" s="55"/>
      <c r="N367" s="69"/>
      <c r="O367" s="69"/>
    </row>
    <row r="368" spans="5:15" x14ac:dyDescent="0.25">
      <c r="E368" s="55"/>
      <c r="F368" s="55"/>
      <c r="G368" s="69"/>
      <c r="H368" s="69"/>
      <c r="I368" s="69"/>
      <c r="J368" s="69"/>
      <c r="K368" s="69"/>
      <c r="L368" s="78"/>
      <c r="M368" s="55"/>
      <c r="N368" s="69"/>
      <c r="O368" s="69"/>
    </row>
    <row r="369" spans="5:15" x14ac:dyDescent="0.25">
      <c r="E369" s="55"/>
      <c r="F369" s="55"/>
      <c r="G369" s="69"/>
      <c r="H369" s="69"/>
      <c r="I369" s="69"/>
      <c r="J369" s="69"/>
      <c r="K369" s="69"/>
      <c r="L369" s="78"/>
      <c r="M369" s="55"/>
      <c r="N369" s="69"/>
      <c r="O369" s="69"/>
    </row>
    <row r="370" spans="5:15" x14ac:dyDescent="0.25">
      <c r="E370" s="55"/>
      <c r="F370" s="55"/>
      <c r="G370" s="69"/>
      <c r="H370" s="69"/>
      <c r="I370" s="69"/>
      <c r="J370" s="69"/>
      <c r="K370" s="69"/>
      <c r="L370" s="78"/>
      <c r="M370" s="55"/>
      <c r="N370" s="69"/>
      <c r="O370" s="69"/>
    </row>
    <row r="371" spans="5:15" x14ac:dyDescent="0.25">
      <c r="E371" s="55"/>
      <c r="F371" s="55"/>
      <c r="G371" s="69"/>
      <c r="H371" s="69"/>
      <c r="I371" s="69"/>
      <c r="J371" s="69"/>
      <c r="K371" s="69"/>
      <c r="L371" s="78"/>
      <c r="M371" s="55"/>
      <c r="N371" s="69"/>
      <c r="O371" s="69"/>
    </row>
    <row r="372" spans="5:15" x14ac:dyDescent="0.25">
      <c r="E372" s="55"/>
      <c r="F372" s="55"/>
      <c r="G372" s="69"/>
      <c r="H372" s="69"/>
      <c r="I372" s="69"/>
      <c r="J372" s="69"/>
      <c r="K372" s="69"/>
      <c r="L372" s="78"/>
      <c r="M372" s="55"/>
      <c r="N372" s="69"/>
      <c r="O372" s="69"/>
    </row>
    <row r="373" spans="5:15" x14ac:dyDescent="0.25">
      <c r="E373" s="55"/>
      <c r="F373" s="55"/>
      <c r="G373" s="69"/>
      <c r="H373" s="69"/>
      <c r="I373" s="69"/>
      <c r="J373" s="69"/>
      <c r="K373" s="69"/>
      <c r="L373" s="78"/>
      <c r="M373" s="55"/>
      <c r="N373" s="69"/>
      <c r="O373" s="69"/>
    </row>
    <row r="374" spans="5:15" x14ac:dyDescent="0.25">
      <c r="E374" s="55"/>
      <c r="F374" s="55"/>
      <c r="G374" s="69"/>
      <c r="H374" s="69"/>
      <c r="I374" s="69"/>
      <c r="J374" s="69"/>
      <c r="K374" s="69"/>
      <c r="L374" s="78"/>
      <c r="M374" s="55"/>
      <c r="N374" s="69"/>
      <c r="O374" s="69"/>
    </row>
    <row r="375" spans="5:15" x14ac:dyDescent="0.25">
      <c r="E375" s="55"/>
      <c r="F375" s="55"/>
      <c r="G375" s="69"/>
      <c r="H375" s="69"/>
      <c r="I375" s="69"/>
      <c r="J375" s="69"/>
      <c r="K375" s="69"/>
      <c r="L375" s="78"/>
      <c r="M375" s="55"/>
      <c r="N375" s="69"/>
      <c r="O375" s="69"/>
    </row>
    <row r="376" spans="5:15" x14ac:dyDescent="0.25">
      <c r="E376" s="55"/>
      <c r="F376" s="55"/>
      <c r="G376" s="69"/>
      <c r="H376" s="69"/>
      <c r="I376" s="69"/>
      <c r="J376" s="69"/>
      <c r="K376" s="69"/>
      <c r="L376" s="78"/>
      <c r="M376" s="55"/>
      <c r="N376" s="69"/>
      <c r="O376" s="69"/>
    </row>
    <row r="377" spans="5:15" x14ac:dyDescent="0.25">
      <c r="E377" s="55"/>
      <c r="F377" s="55"/>
      <c r="G377" s="69"/>
      <c r="H377" s="69"/>
      <c r="I377" s="69"/>
      <c r="J377" s="69"/>
      <c r="K377" s="69"/>
      <c r="L377" s="78"/>
      <c r="M377" s="55"/>
      <c r="N377" s="69"/>
      <c r="O377" s="69"/>
    </row>
    <row r="378" spans="5:15" x14ac:dyDescent="0.25">
      <c r="E378" s="55"/>
      <c r="F378" s="55"/>
      <c r="G378" s="69"/>
      <c r="H378" s="69"/>
      <c r="I378" s="69"/>
      <c r="J378" s="69"/>
      <c r="K378" s="69"/>
      <c r="L378" s="78"/>
      <c r="M378" s="55"/>
      <c r="N378" s="69"/>
      <c r="O378" s="69"/>
    </row>
    <row r="379" spans="5:15" x14ac:dyDescent="0.25">
      <c r="E379" s="55"/>
      <c r="F379" s="55"/>
      <c r="G379" s="69"/>
      <c r="H379" s="69"/>
      <c r="I379" s="69"/>
      <c r="J379" s="69"/>
      <c r="K379" s="69"/>
      <c r="L379" s="78"/>
      <c r="M379" s="55"/>
      <c r="N379" s="69"/>
      <c r="O379" s="69"/>
    </row>
    <row r="380" spans="5:15" x14ac:dyDescent="0.25">
      <c r="E380" s="55"/>
      <c r="F380" s="55"/>
      <c r="G380" s="69"/>
      <c r="H380" s="69"/>
      <c r="I380" s="69"/>
      <c r="J380" s="69"/>
      <c r="K380" s="69"/>
      <c r="L380" s="78"/>
      <c r="M380" s="55"/>
      <c r="N380" s="69"/>
      <c r="O380" s="69"/>
    </row>
    <row r="381" spans="5:15" x14ac:dyDescent="0.25">
      <c r="E381" s="55"/>
      <c r="F381" s="55"/>
      <c r="G381" s="69"/>
      <c r="H381" s="69"/>
      <c r="I381" s="69"/>
      <c r="J381" s="69"/>
      <c r="K381" s="69"/>
      <c r="L381" s="78"/>
      <c r="M381" s="55"/>
      <c r="N381" s="69"/>
      <c r="O381" s="69"/>
    </row>
    <row r="382" spans="5:15" x14ac:dyDescent="0.25">
      <c r="E382" s="55"/>
      <c r="F382" s="55"/>
      <c r="G382" s="69"/>
      <c r="H382" s="69"/>
      <c r="I382" s="69"/>
      <c r="J382" s="69"/>
      <c r="K382" s="69"/>
      <c r="L382" s="78"/>
      <c r="M382" s="55"/>
      <c r="N382" s="69"/>
      <c r="O382" s="69"/>
    </row>
    <row r="383" spans="5:15" x14ac:dyDescent="0.25">
      <c r="E383" s="55"/>
      <c r="F383" s="55"/>
      <c r="G383" s="69"/>
      <c r="H383" s="69"/>
      <c r="I383" s="69"/>
      <c r="J383" s="69"/>
      <c r="K383" s="69"/>
      <c r="L383" s="78"/>
      <c r="M383" s="55"/>
      <c r="N383" s="69"/>
      <c r="O383" s="69"/>
    </row>
    <row r="384" spans="5:15" x14ac:dyDescent="0.25">
      <c r="E384" s="55"/>
      <c r="F384" s="55"/>
      <c r="G384" s="69"/>
      <c r="H384" s="69"/>
      <c r="I384" s="69"/>
      <c r="J384" s="69"/>
      <c r="K384" s="69"/>
      <c r="L384" s="78"/>
      <c r="M384" s="55"/>
      <c r="N384" s="69"/>
      <c r="O384" s="69"/>
    </row>
    <row r="385" spans="5:15" x14ac:dyDescent="0.25">
      <c r="E385" s="55"/>
      <c r="F385" s="55"/>
      <c r="G385" s="69"/>
      <c r="H385" s="69"/>
      <c r="I385" s="69"/>
      <c r="J385" s="69"/>
      <c r="K385" s="69"/>
      <c r="L385" s="78"/>
      <c r="M385" s="55"/>
      <c r="N385" s="69"/>
      <c r="O385" s="69"/>
    </row>
    <row r="386" spans="5:15" x14ac:dyDescent="0.25">
      <c r="E386" s="55"/>
      <c r="F386" s="55"/>
      <c r="G386" s="69"/>
      <c r="H386" s="69"/>
      <c r="I386" s="69"/>
      <c r="J386" s="69"/>
      <c r="K386" s="69"/>
      <c r="L386" s="78"/>
      <c r="M386" s="55"/>
      <c r="N386" s="69"/>
      <c r="O386" s="69"/>
    </row>
    <row r="387" spans="5:15" x14ac:dyDescent="0.25">
      <c r="E387" s="55"/>
      <c r="F387" s="55"/>
      <c r="G387" s="69"/>
      <c r="H387" s="69"/>
      <c r="I387" s="69"/>
      <c r="J387" s="69"/>
      <c r="K387" s="69"/>
      <c r="L387" s="78"/>
      <c r="M387" s="55"/>
      <c r="N387" s="69"/>
      <c r="O387" s="69"/>
    </row>
    <row r="388" spans="5:15" x14ac:dyDescent="0.25">
      <c r="E388" s="55"/>
      <c r="F388" s="55"/>
      <c r="G388" s="69"/>
      <c r="H388" s="69"/>
      <c r="I388" s="69"/>
      <c r="J388" s="69"/>
      <c r="K388" s="69"/>
      <c r="L388" s="78"/>
      <c r="M388" s="55"/>
      <c r="N388" s="69"/>
      <c r="O388" s="69"/>
    </row>
    <row r="389" spans="5:15" x14ac:dyDescent="0.25">
      <c r="E389" s="55"/>
      <c r="F389" s="55"/>
      <c r="G389" s="69"/>
      <c r="H389" s="69"/>
      <c r="I389" s="69"/>
      <c r="J389" s="69"/>
      <c r="K389" s="69"/>
      <c r="L389" s="78"/>
      <c r="M389" s="55"/>
      <c r="N389" s="69"/>
      <c r="O389" s="69"/>
    </row>
    <row r="390" spans="5:15" x14ac:dyDescent="0.25">
      <c r="E390" s="55"/>
      <c r="F390" s="55"/>
      <c r="G390" s="69"/>
      <c r="H390" s="69"/>
      <c r="I390" s="69"/>
      <c r="J390" s="69"/>
      <c r="K390" s="69"/>
      <c r="L390" s="78"/>
      <c r="M390" s="55"/>
      <c r="N390" s="69"/>
      <c r="O390" s="69"/>
    </row>
    <row r="391" spans="5:15" x14ac:dyDescent="0.25">
      <c r="E391" s="55"/>
      <c r="F391" s="55"/>
      <c r="G391" s="69"/>
      <c r="H391" s="69"/>
      <c r="I391" s="69"/>
      <c r="J391" s="69"/>
      <c r="K391" s="69"/>
      <c r="L391" s="78"/>
      <c r="M391" s="55"/>
      <c r="N391" s="69"/>
      <c r="O391" s="69"/>
    </row>
    <row r="392" spans="5:15" x14ac:dyDescent="0.25">
      <c r="E392" s="55"/>
      <c r="F392" s="55"/>
      <c r="G392" s="69"/>
      <c r="H392" s="69"/>
      <c r="I392" s="69"/>
      <c r="J392" s="69"/>
      <c r="K392" s="69"/>
      <c r="L392" s="78"/>
      <c r="M392" s="55"/>
      <c r="N392" s="69"/>
      <c r="O392" s="69"/>
    </row>
    <row r="393" spans="5:15" x14ac:dyDescent="0.25">
      <c r="E393" s="55"/>
      <c r="F393" s="55"/>
      <c r="G393" s="69"/>
      <c r="H393" s="69"/>
      <c r="I393" s="69"/>
      <c r="J393" s="69"/>
      <c r="K393" s="69"/>
      <c r="L393" s="78"/>
      <c r="M393" s="55"/>
      <c r="N393" s="69"/>
      <c r="O393" s="69"/>
    </row>
    <row r="394" spans="5:15" x14ac:dyDescent="0.25">
      <c r="E394" s="55"/>
      <c r="F394" s="55"/>
      <c r="G394" s="69"/>
      <c r="H394" s="69"/>
      <c r="I394" s="69"/>
      <c r="J394" s="69"/>
      <c r="K394" s="69"/>
      <c r="L394" s="78"/>
      <c r="M394" s="55"/>
      <c r="N394" s="69"/>
      <c r="O394" s="69"/>
    </row>
    <row r="395" spans="5:15" x14ac:dyDescent="0.25">
      <c r="E395" s="55"/>
      <c r="F395" s="55"/>
      <c r="G395" s="69"/>
      <c r="H395" s="69"/>
      <c r="I395" s="69"/>
      <c r="J395" s="69"/>
      <c r="K395" s="69"/>
      <c r="L395" s="78"/>
      <c r="M395" s="55"/>
      <c r="N395" s="69"/>
      <c r="O395" s="69"/>
    </row>
    <row r="396" spans="5:15" x14ac:dyDescent="0.25">
      <c r="E396" s="55"/>
      <c r="F396" s="55"/>
      <c r="G396" s="69"/>
      <c r="H396" s="69"/>
      <c r="I396" s="69"/>
      <c r="J396" s="69"/>
      <c r="K396" s="69"/>
      <c r="L396" s="78"/>
      <c r="M396" s="55"/>
      <c r="N396" s="69"/>
      <c r="O396" s="69"/>
    </row>
    <row r="397" spans="5:15" x14ac:dyDescent="0.25">
      <c r="E397" s="55"/>
      <c r="F397" s="55"/>
      <c r="G397" s="69"/>
      <c r="H397" s="69"/>
      <c r="I397" s="69"/>
      <c r="J397" s="69"/>
      <c r="K397" s="69"/>
      <c r="L397" s="78"/>
      <c r="M397" s="55"/>
      <c r="N397" s="69"/>
      <c r="O397" s="69"/>
    </row>
    <row r="398" spans="5:15" x14ac:dyDescent="0.25">
      <c r="E398" s="55"/>
      <c r="F398" s="55"/>
      <c r="G398" s="69"/>
      <c r="H398" s="69"/>
      <c r="I398" s="69"/>
      <c r="J398" s="69"/>
      <c r="K398" s="69"/>
      <c r="L398" s="78"/>
      <c r="M398" s="55"/>
      <c r="N398" s="69"/>
      <c r="O398" s="69"/>
    </row>
    <row r="399" spans="5:15" x14ac:dyDescent="0.25">
      <c r="E399" s="55"/>
      <c r="F399" s="55"/>
      <c r="G399" s="69"/>
      <c r="H399" s="69"/>
      <c r="I399" s="69"/>
      <c r="J399" s="69"/>
      <c r="K399" s="69"/>
      <c r="L399" s="78"/>
      <c r="M399" s="55"/>
      <c r="N399" s="69"/>
      <c r="O399" s="69"/>
    </row>
    <row r="400" spans="5:15" x14ac:dyDescent="0.25">
      <c r="E400" s="55"/>
      <c r="F400" s="55"/>
      <c r="G400" s="69"/>
      <c r="H400" s="69"/>
      <c r="I400" s="69"/>
      <c r="J400" s="69"/>
      <c r="K400" s="69"/>
      <c r="L400" s="78"/>
      <c r="M400" s="55"/>
      <c r="N400" s="69"/>
      <c r="O400" s="69"/>
    </row>
    <row r="401" spans="5:15" x14ac:dyDescent="0.25">
      <c r="E401" s="55"/>
      <c r="F401" s="55"/>
      <c r="G401" s="69"/>
      <c r="H401" s="69"/>
      <c r="I401" s="69"/>
      <c r="J401" s="69"/>
      <c r="K401" s="69"/>
      <c r="L401" s="78"/>
      <c r="M401" s="55"/>
      <c r="N401" s="69"/>
      <c r="O401" s="69"/>
    </row>
    <row r="402" spans="5:15" x14ac:dyDescent="0.25">
      <c r="E402" s="55"/>
      <c r="F402" s="55"/>
      <c r="G402" s="69"/>
      <c r="H402" s="69"/>
      <c r="I402" s="69"/>
      <c r="J402" s="69"/>
      <c r="K402" s="69"/>
      <c r="L402" s="78"/>
      <c r="M402" s="55"/>
      <c r="N402" s="69"/>
      <c r="O402" s="69"/>
    </row>
    <row r="403" spans="5:15" x14ac:dyDescent="0.25">
      <c r="E403" s="55"/>
      <c r="F403" s="55"/>
      <c r="G403" s="69"/>
      <c r="H403" s="69"/>
      <c r="I403" s="69"/>
      <c r="J403" s="69"/>
      <c r="K403" s="69"/>
      <c r="L403" s="78"/>
      <c r="M403" s="55"/>
      <c r="N403" s="69"/>
      <c r="O403" s="69"/>
    </row>
    <row r="404" spans="5:15" x14ac:dyDescent="0.25">
      <c r="E404" s="55"/>
      <c r="F404" s="55"/>
      <c r="G404" s="69"/>
      <c r="H404" s="69"/>
      <c r="I404" s="69"/>
      <c r="J404" s="69"/>
      <c r="K404" s="69"/>
      <c r="L404" s="78"/>
      <c r="M404" s="55"/>
      <c r="N404" s="69"/>
      <c r="O404" s="69"/>
    </row>
    <row r="405" spans="5:15" x14ac:dyDescent="0.25">
      <c r="E405" s="55"/>
      <c r="F405" s="55"/>
      <c r="G405" s="69"/>
      <c r="H405" s="69"/>
      <c r="I405" s="69"/>
      <c r="J405" s="69"/>
      <c r="K405" s="69"/>
      <c r="L405" s="78"/>
      <c r="M405" s="55"/>
      <c r="N405" s="69"/>
      <c r="O405" s="69"/>
    </row>
    <row r="406" spans="5:15" x14ac:dyDescent="0.25">
      <c r="E406" s="55"/>
      <c r="F406" s="55"/>
      <c r="G406" s="69"/>
      <c r="H406" s="69"/>
      <c r="I406" s="69"/>
      <c r="J406" s="69"/>
      <c r="K406" s="69"/>
      <c r="L406" s="78"/>
      <c r="M406" s="55"/>
      <c r="N406" s="69"/>
      <c r="O406" s="69"/>
    </row>
    <row r="407" spans="5:15" x14ac:dyDescent="0.25">
      <c r="E407" s="55"/>
      <c r="F407" s="55"/>
      <c r="G407" s="69"/>
      <c r="H407" s="69"/>
      <c r="I407" s="69"/>
      <c r="J407" s="69"/>
      <c r="K407" s="69"/>
      <c r="L407" s="78"/>
      <c r="M407" s="55"/>
      <c r="N407" s="69"/>
      <c r="O407" s="69"/>
    </row>
    <row r="408" spans="5:15" x14ac:dyDescent="0.25">
      <c r="E408" s="55"/>
      <c r="F408" s="55"/>
      <c r="G408" s="69"/>
      <c r="H408" s="69"/>
      <c r="I408" s="69"/>
      <c r="J408" s="69"/>
      <c r="K408" s="69"/>
      <c r="L408" s="78"/>
      <c r="M408" s="55"/>
      <c r="N408" s="69"/>
      <c r="O408" s="69"/>
    </row>
    <row r="409" spans="5:15" x14ac:dyDescent="0.25">
      <c r="E409" s="55"/>
      <c r="F409" s="55"/>
      <c r="G409" s="69"/>
      <c r="H409" s="69"/>
      <c r="I409" s="69"/>
      <c r="J409" s="69"/>
      <c r="K409" s="69"/>
      <c r="L409" s="78"/>
      <c r="M409" s="55"/>
      <c r="N409" s="69"/>
      <c r="O409" s="69"/>
    </row>
    <row r="410" spans="5:15" x14ac:dyDescent="0.25">
      <c r="E410" s="55"/>
      <c r="F410" s="55"/>
      <c r="G410" s="69"/>
      <c r="H410" s="69"/>
      <c r="I410" s="69"/>
      <c r="J410" s="69"/>
      <c r="K410" s="69"/>
      <c r="L410" s="78"/>
      <c r="M410" s="55"/>
      <c r="N410" s="69"/>
      <c r="O410" s="69"/>
    </row>
    <row r="411" spans="5:15" x14ac:dyDescent="0.25">
      <c r="E411" s="55"/>
      <c r="F411" s="55"/>
      <c r="G411" s="69"/>
      <c r="H411" s="69"/>
      <c r="I411" s="69"/>
      <c r="J411" s="69"/>
      <c r="K411" s="69"/>
      <c r="L411" s="78"/>
      <c r="M411" s="55"/>
      <c r="N411" s="69"/>
      <c r="O411" s="69"/>
    </row>
    <row r="412" spans="5:15" x14ac:dyDescent="0.25">
      <c r="E412" s="55"/>
      <c r="F412" s="55"/>
      <c r="G412" s="69"/>
      <c r="H412" s="69"/>
      <c r="I412" s="69"/>
      <c r="J412" s="69"/>
      <c r="K412" s="69"/>
      <c r="L412" s="78"/>
      <c r="M412" s="55"/>
      <c r="N412" s="69"/>
      <c r="O412" s="69"/>
    </row>
    <row r="413" spans="5:15" x14ac:dyDescent="0.25">
      <c r="E413" s="55"/>
      <c r="F413" s="55"/>
      <c r="G413" s="69"/>
      <c r="H413" s="69"/>
      <c r="I413" s="69"/>
      <c r="J413" s="69"/>
      <c r="K413" s="69"/>
      <c r="L413" s="78"/>
      <c r="M413" s="55"/>
      <c r="N413" s="69"/>
      <c r="O413" s="69"/>
    </row>
    <row r="414" spans="5:15" x14ac:dyDescent="0.25">
      <c r="E414" s="55"/>
      <c r="F414" s="55"/>
      <c r="G414" s="69"/>
      <c r="H414" s="69"/>
      <c r="I414" s="69"/>
      <c r="J414" s="69"/>
      <c r="K414" s="69"/>
      <c r="L414" s="78"/>
      <c r="M414" s="55"/>
      <c r="N414" s="69"/>
      <c r="O414" s="69"/>
    </row>
    <row r="415" spans="5:15" x14ac:dyDescent="0.25">
      <c r="E415" s="55"/>
      <c r="F415" s="55"/>
      <c r="G415" s="69"/>
      <c r="H415" s="69"/>
      <c r="I415" s="69"/>
      <c r="J415" s="69"/>
      <c r="K415" s="69"/>
      <c r="L415" s="78"/>
      <c r="M415" s="55"/>
      <c r="N415" s="69"/>
      <c r="O415" s="69"/>
    </row>
    <row r="416" spans="5:15" x14ac:dyDescent="0.25">
      <c r="E416" s="55"/>
      <c r="F416" s="55"/>
      <c r="G416" s="69"/>
      <c r="H416" s="69"/>
      <c r="I416" s="69"/>
      <c r="J416" s="69"/>
      <c r="K416" s="69"/>
      <c r="L416" s="78"/>
      <c r="M416" s="55"/>
      <c r="N416" s="69"/>
      <c r="O416" s="69"/>
    </row>
    <row r="417" spans="5:15" x14ac:dyDescent="0.25">
      <c r="E417" s="55"/>
      <c r="F417" s="55"/>
      <c r="G417" s="69"/>
      <c r="H417" s="69"/>
      <c r="I417" s="69"/>
      <c r="J417" s="69"/>
      <c r="K417" s="69"/>
      <c r="L417" s="78"/>
      <c r="M417" s="55"/>
      <c r="N417" s="69"/>
      <c r="O417" s="69"/>
    </row>
    <row r="418" spans="5:15" x14ac:dyDescent="0.25">
      <c r="E418" s="55"/>
      <c r="F418" s="55"/>
      <c r="G418" s="69"/>
      <c r="H418" s="69"/>
      <c r="I418" s="69"/>
      <c r="J418" s="69"/>
      <c r="K418" s="69"/>
      <c r="L418" s="78"/>
      <c r="M418" s="55"/>
      <c r="N418" s="69"/>
      <c r="O418" s="69"/>
    </row>
    <row r="419" spans="5:15" x14ac:dyDescent="0.25">
      <c r="E419" s="55"/>
      <c r="F419" s="55"/>
      <c r="G419" s="69"/>
      <c r="H419" s="69"/>
      <c r="I419" s="69"/>
      <c r="J419" s="69"/>
      <c r="K419" s="69"/>
      <c r="L419" s="78"/>
      <c r="M419" s="55"/>
      <c r="N419" s="69"/>
      <c r="O419" s="69"/>
    </row>
    <row r="420" spans="5:15" x14ac:dyDescent="0.25">
      <c r="E420" s="55"/>
      <c r="F420" s="55"/>
      <c r="G420" s="69"/>
      <c r="H420" s="69"/>
      <c r="I420" s="69"/>
      <c r="J420" s="69"/>
      <c r="K420" s="69"/>
      <c r="L420" s="78"/>
      <c r="M420" s="55"/>
      <c r="N420" s="69"/>
      <c r="O420" s="69"/>
    </row>
    <row r="421" spans="5:15" x14ac:dyDescent="0.25">
      <c r="E421" s="55"/>
      <c r="F421" s="55"/>
      <c r="G421" s="69"/>
      <c r="H421" s="69"/>
      <c r="I421" s="69"/>
      <c r="J421" s="69"/>
      <c r="K421" s="69"/>
      <c r="L421" s="78"/>
      <c r="M421" s="55"/>
      <c r="N421" s="69"/>
      <c r="O421" s="69"/>
    </row>
    <row r="422" spans="5:15" x14ac:dyDescent="0.25">
      <c r="E422" s="55"/>
      <c r="F422" s="55"/>
      <c r="G422" s="69"/>
      <c r="H422" s="69"/>
      <c r="I422" s="69"/>
      <c r="J422" s="69"/>
      <c r="K422" s="69"/>
      <c r="L422" s="78"/>
      <c r="M422" s="55"/>
      <c r="N422" s="69"/>
      <c r="O422" s="69"/>
    </row>
    <row r="423" spans="5:15" x14ac:dyDescent="0.25">
      <c r="E423" s="55"/>
      <c r="F423" s="55"/>
      <c r="G423" s="69"/>
      <c r="H423" s="69"/>
      <c r="I423" s="69"/>
      <c r="J423" s="69"/>
      <c r="K423" s="69"/>
      <c r="L423" s="78"/>
      <c r="M423" s="55"/>
      <c r="N423" s="69"/>
      <c r="O423" s="69"/>
    </row>
    <row r="424" spans="5:15" x14ac:dyDescent="0.25">
      <c r="E424" s="55"/>
      <c r="F424" s="55"/>
      <c r="G424" s="69"/>
      <c r="H424" s="69"/>
      <c r="I424" s="69"/>
      <c r="J424" s="69"/>
      <c r="K424" s="69"/>
      <c r="L424" s="78"/>
      <c r="M424" s="55"/>
      <c r="N424" s="69"/>
      <c r="O424" s="69"/>
    </row>
    <row r="425" spans="5:15" x14ac:dyDescent="0.25">
      <c r="E425" s="55"/>
      <c r="F425" s="55"/>
      <c r="G425" s="69"/>
      <c r="H425" s="69"/>
      <c r="I425" s="69"/>
      <c r="J425" s="69"/>
      <c r="K425" s="69"/>
      <c r="L425" s="78"/>
      <c r="M425" s="55"/>
      <c r="N425" s="69"/>
      <c r="O425" s="69"/>
    </row>
    <row r="426" spans="5:15" x14ac:dyDescent="0.25">
      <c r="E426" s="55"/>
      <c r="F426" s="55"/>
      <c r="G426" s="69"/>
      <c r="H426" s="69"/>
      <c r="I426" s="69"/>
      <c r="J426" s="69"/>
      <c r="K426" s="69"/>
      <c r="L426" s="78"/>
      <c r="M426" s="55"/>
      <c r="N426" s="69"/>
      <c r="O426" s="69"/>
    </row>
    <row r="427" spans="5:15" x14ac:dyDescent="0.25">
      <c r="E427" s="55"/>
      <c r="F427" s="55"/>
      <c r="G427" s="69"/>
      <c r="H427" s="69"/>
      <c r="I427" s="69"/>
      <c r="J427" s="69"/>
      <c r="K427" s="69"/>
      <c r="L427" s="78"/>
      <c r="M427" s="55"/>
      <c r="N427" s="69"/>
      <c r="O427" s="69"/>
    </row>
    <row r="428" spans="5:15" x14ac:dyDescent="0.25">
      <c r="E428" s="55"/>
      <c r="F428" s="55"/>
      <c r="G428" s="69"/>
      <c r="H428" s="69"/>
      <c r="I428" s="69"/>
      <c r="J428" s="69"/>
      <c r="K428" s="69"/>
      <c r="L428" s="78"/>
      <c r="M428" s="55"/>
      <c r="N428" s="69"/>
      <c r="O428" s="69"/>
    </row>
    <row r="429" spans="5:15" x14ac:dyDescent="0.25">
      <c r="E429" s="55"/>
      <c r="F429" s="55"/>
      <c r="G429" s="69"/>
      <c r="H429" s="69"/>
      <c r="I429" s="69"/>
      <c r="J429" s="69"/>
      <c r="K429" s="69"/>
      <c r="L429" s="78"/>
      <c r="M429" s="55"/>
      <c r="N429" s="69"/>
      <c r="O429" s="69"/>
    </row>
    <row r="430" spans="5:15" x14ac:dyDescent="0.25">
      <c r="E430" s="55"/>
      <c r="F430" s="55"/>
      <c r="G430" s="69"/>
      <c r="H430" s="69"/>
      <c r="I430" s="69"/>
      <c r="J430" s="69"/>
      <c r="K430" s="69"/>
      <c r="L430" s="78"/>
      <c r="M430" s="55"/>
      <c r="N430" s="69"/>
      <c r="O430" s="69"/>
    </row>
    <row r="431" spans="5:15" x14ac:dyDescent="0.25">
      <c r="E431" s="55"/>
      <c r="F431" s="55"/>
      <c r="G431" s="69"/>
      <c r="H431" s="69"/>
      <c r="I431" s="69"/>
      <c r="J431" s="69"/>
      <c r="K431" s="69"/>
      <c r="L431" s="78"/>
      <c r="M431" s="55"/>
      <c r="N431" s="69"/>
      <c r="O431" s="69"/>
    </row>
    <row r="432" spans="5:15" x14ac:dyDescent="0.25">
      <c r="E432" s="55"/>
      <c r="F432" s="55"/>
      <c r="G432" s="69"/>
      <c r="H432" s="69"/>
      <c r="I432" s="69"/>
      <c r="J432" s="69"/>
      <c r="K432" s="69"/>
      <c r="L432" s="78"/>
      <c r="M432" s="55"/>
      <c r="N432" s="69"/>
      <c r="O432" s="69"/>
    </row>
    <row r="433" spans="5:15" x14ac:dyDescent="0.25">
      <c r="E433" s="55"/>
      <c r="F433" s="55"/>
      <c r="G433" s="69"/>
      <c r="H433" s="69"/>
      <c r="I433" s="69"/>
      <c r="J433" s="69"/>
      <c r="K433" s="69"/>
      <c r="L433" s="78"/>
      <c r="M433" s="55"/>
      <c r="N433" s="69"/>
      <c r="O433" s="69"/>
    </row>
    <row r="434" spans="5:15" x14ac:dyDescent="0.25">
      <c r="E434" s="55"/>
      <c r="F434" s="55"/>
      <c r="G434" s="69"/>
      <c r="H434" s="69"/>
      <c r="I434" s="69"/>
      <c r="J434" s="69"/>
      <c r="K434" s="69"/>
      <c r="L434" s="78"/>
      <c r="M434" s="55"/>
      <c r="N434" s="69"/>
      <c r="O434" s="69"/>
    </row>
    <row r="435" spans="5:15" x14ac:dyDescent="0.25">
      <c r="E435" s="55"/>
      <c r="F435" s="55"/>
      <c r="G435" s="69"/>
      <c r="H435" s="69"/>
      <c r="I435" s="69"/>
      <c r="J435" s="69"/>
      <c r="K435" s="69"/>
      <c r="L435" s="78"/>
      <c r="M435" s="55"/>
      <c r="N435" s="69"/>
      <c r="O435" s="69"/>
    </row>
    <row r="436" spans="5:15" x14ac:dyDescent="0.25">
      <c r="E436" s="55"/>
      <c r="F436" s="55"/>
      <c r="G436" s="69"/>
      <c r="H436" s="69"/>
      <c r="I436" s="69"/>
      <c r="J436" s="69"/>
      <c r="K436" s="69"/>
      <c r="L436" s="78"/>
      <c r="M436" s="55"/>
      <c r="N436" s="69"/>
      <c r="O436" s="69"/>
    </row>
    <row r="437" spans="5:15" x14ac:dyDescent="0.25">
      <c r="E437" s="55"/>
      <c r="F437" s="55"/>
      <c r="G437" s="69"/>
      <c r="H437" s="69"/>
      <c r="I437" s="69"/>
      <c r="J437" s="69"/>
      <c r="K437" s="69"/>
      <c r="L437" s="78"/>
      <c r="M437" s="55"/>
      <c r="N437" s="69"/>
      <c r="O437" s="69"/>
    </row>
    <row r="438" spans="5:15" x14ac:dyDescent="0.25">
      <c r="E438" s="55"/>
      <c r="F438" s="55"/>
      <c r="G438" s="69"/>
      <c r="H438" s="69"/>
      <c r="I438" s="69"/>
      <c r="J438" s="69"/>
      <c r="K438" s="69"/>
      <c r="L438" s="78"/>
      <c r="M438" s="55"/>
      <c r="N438" s="69"/>
      <c r="O438" s="69"/>
    </row>
    <row r="439" spans="5:15" x14ac:dyDescent="0.25">
      <c r="E439" s="55"/>
      <c r="F439" s="55"/>
      <c r="G439" s="69"/>
      <c r="H439" s="69"/>
      <c r="I439" s="69"/>
      <c r="J439" s="69"/>
      <c r="K439" s="69"/>
      <c r="L439" s="78"/>
      <c r="M439" s="55"/>
      <c r="N439" s="69"/>
      <c r="O439" s="69"/>
    </row>
    <row r="440" spans="5:15" x14ac:dyDescent="0.25">
      <c r="E440" s="55"/>
      <c r="F440" s="55"/>
      <c r="G440" s="69"/>
      <c r="H440" s="69"/>
      <c r="I440" s="69"/>
      <c r="J440" s="69"/>
      <c r="K440" s="69"/>
      <c r="L440" s="78"/>
      <c r="M440" s="55"/>
      <c r="N440" s="69"/>
      <c r="O440" s="69"/>
    </row>
    <row r="441" spans="5:15" x14ac:dyDescent="0.25">
      <c r="E441" s="55"/>
      <c r="F441" s="55"/>
      <c r="G441" s="69"/>
      <c r="H441" s="69"/>
      <c r="I441" s="69"/>
      <c r="J441" s="69"/>
      <c r="K441" s="69"/>
      <c r="L441" s="78"/>
      <c r="M441" s="55"/>
      <c r="N441" s="69"/>
      <c r="O441" s="69"/>
    </row>
    <row r="442" spans="5:15" x14ac:dyDescent="0.25">
      <c r="E442" s="55"/>
      <c r="F442" s="55"/>
      <c r="G442" s="69"/>
      <c r="H442" s="69"/>
      <c r="I442" s="69"/>
      <c r="J442" s="69"/>
      <c r="K442" s="69"/>
      <c r="L442" s="78"/>
      <c r="M442" s="55"/>
      <c r="N442" s="69"/>
      <c r="O442" s="69"/>
    </row>
    <row r="443" spans="5:15" x14ac:dyDescent="0.25">
      <c r="E443" s="55"/>
      <c r="F443" s="55"/>
      <c r="G443" s="69"/>
      <c r="H443" s="69"/>
      <c r="I443" s="69"/>
      <c r="J443" s="69"/>
      <c r="K443" s="69"/>
      <c r="L443" s="78"/>
      <c r="M443" s="55"/>
      <c r="N443" s="69"/>
      <c r="O443" s="69"/>
    </row>
    <row r="444" spans="5:15" x14ac:dyDescent="0.25">
      <c r="E444" s="55"/>
      <c r="F444" s="55"/>
      <c r="G444" s="69"/>
      <c r="H444" s="69"/>
      <c r="I444" s="69"/>
      <c r="J444" s="69"/>
      <c r="K444" s="69"/>
      <c r="L444" s="78"/>
      <c r="M444" s="55"/>
      <c r="N444" s="69"/>
      <c r="O444" s="69"/>
    </row>
    <row r="445" spans="5:15" x14ac:dyDescent="0.25">
      <c r="E445" s="55"/>
      <c r="F445" s="55"/>
      <c r="G445" s="69"/>
      <c r="H445" s="69"/>
      <c r="I445" s="69"/>
      <c r="J445" s="69"/>
      <c r="K445" s="69"/>
      <c r="L445" s="78"/>
      <c r="M445" s="55"/>
      <c r="N445" s="69"/>
      <c r="O445" s="69"/>
    </row>
    <row r="446" spans="5:15" x14ac:dyDescent="0.25">
      <c r="E446" s="55"/>
      <c r="F446" s="55"/>
      <c r="G446" s="69"/>
      <c r="H446" s="69"/>
      <c r="I446" s="69"/>
      <c r="J446" s="69"/>
      <c r="K446" s="69"/>
      <c r="L446" s="78"/>
      <c r="M446" s="55"/>
      <c r="N446" s="69"/>
      <c r="O446" s="69"/>
    </row>
    <row r="447" spans="5:15" x14ac:dyDescent="0.25">
      <c r="E447" s="55"/>
      <c r="F447" s="55"/>
      <c r="G447" s="69"/>
      <c r="H447" s="69"/>
      <c r="I447" s="69"/>
      <c r="J447" s="69"/>
      <c r="K447" s="69"/>
      <c r="L447" s="78"/>
      <c r="M447" s="55"/>
      <c r="N447" s="69"/>
      <c r="O447" s="69"/>
    </row>
    <row r="448" spans="5:15" x14ac:dyDescent="0.25">
      <c r="E448" s="55"/>
      <c r="F448" s="55"/>
      <c r="G448" s="69"/>
      <c r="H448" s="69"/>
      <c r="I448" s="69"/>
      <c r="J448" s="69"/>
      <c r="K448" s="69"/>
      <c r="L448" s="78"/>
      <c r="M448" s="55"/>
      <c r="N448" s="69"/>
      <c r="O448" s="69"/>
    </row>
    <row r="449" spans="5:15" x14ac:dyDescent="0.25">
      <c r="E449" s="55"/>
      <c r="F449" s="55"/>
      <c r="G449" s="69"/>
      <c r="H449" s="69"/>
      <c r="I449" s="69"/>
      <c r="J449" s="69"/>
      <c r="K449" s="69"/>
      <c r="L449" s="78"/>
      <c r="M449" s="55"/>
      <c r="N449" s="69"/>
      <c r="O449" s="69"/>
    </row>
    <row r="450" spans="5:15" x14ac:dyDescent="0.25">
      <c r="E450" s="55"/>
      <c r="F450" s="55"/>
      <c r="G450" s="69"/>
      <c r="H450" s="69"/>
      <c r="I450" s="69"/>
      <c r="J450" s="69"/>
      <c r="K450" s="69"/>
      <c r="L450" s="78"/>
      <c r="M450" s="55"/>
      <c r="N450" s="69"/>
      <c r="O450" s="69"/>
    </row>
    <row r="451" spans="5:15" x14ac:dyDescent="0.25">
      <c r="E451" s="55"/>
      <c r="F451" s="55"/>
      <c r="G451" s="69"/>
      <c r="H451" s="69"/>
      <c r="I451" s="69"/>
      <c r="J451" s="69"/>
      <c r="K451" s="69"/>
      <c r="L451" s="78"/>
      <c r="M451" s="55"/>
      <c r="N451" s="69"/>
      <c r="O451" s="69"/>
    </row>
    <row r="452" spans="5:15" x14ac:dyDescent="0.25">
      <c r="E452" s="55"/>
      <c r="F452" s="55"/>
      <c r="G452" s="69"/>
      <c r="H452" s="69"/>
      <c r="I452" s="69"/>
      <c r="J452" s="69"/>
      <c r="K452" s="69"/>
      <c r="L452" s="78"/>
      <c r="M452" s="55"/>
      <c r="N452" s="69"/>
      <c r="O452" s="69"/>
    </row>
    <row r="453" spans="5:15" x14ac:dyDescent="0.25">
      <c r="E453" s="55"/>
      <c r="F453" s="55"/>
      <c r="G453" s="69"/>
      <c r="H453" s="69"/>
      <c r="I453" s="69"/>
      <c r="J453" s="69"/>
      <c r="K453" s="69"/>
      <c r="L453" s="78"/>
      <c r="M453" s="55"/>
      <c r="N453" s="69"/>
      <c r="O453" s="69"/>
    </row>
    <row r="454" spans="5:15" x14ac:dyDescent="0.25">
      <c r="E454" s="55"/>
      <c r="F454" s="55"/>
      <c r="G454" s="69"/>
      <c r="H454" s="69"/>
      <c r="I454" s="69"/>
      <c r="J454" s="69"/>
      <c r="K454" s="69"/>
      <c r="L454" s="78"/>
      <c r="M454" s="55"/>
      <c r="N454" s="69"/>
      <c r="O454" s="69"/>
    </row>
    <row r="455" spans="5:15" x14ac:dyDescent="0.25">
      <c r="E455" s="55"/>
      <c r="F455" s="55"/>
      <c r="G455" s="69"/>
      <c r="H455" s="69"/>
      <c r="I455" s="69"/>
      <c r="J455" s="69"/>
      <c r="K455" s="69"/>
      <c r="L455" s="78"/>
      <c r="M455" s="55"/>
      <c r="N455" s="69"/>
      <c r="O455" s="69"/>
    </row>
    <row r="456" spans="5:15" x14ac:dyDescent="0.25">
      <c r="E456" s="55"/>
      <c r="F456" s="55"/>
      <c r="G456" s="69"/>
      <c r="H456" s="69"/>
      <c r="I456" s="69"/>
      <c r="J456" s="69"/>
      <c r="K456" s="69"/>
      <c r="L456" s="78"/>
      <c r="M456" s="55"/>
      <c r="N456" s="69"/>
      <c r="O456" s="69"/>
    </row>
    <row r="457" spans="5:15" x14ac:dyDescent="0.25">
      <c r="E457" s="55"/>
      <c r="F457" s="55"/>
      <c r="G457" s="69"/>
      <c r="H457" s="69"/>
      <c r="I457" s="69"/>
      <c r="J457" s="69"/>
      <c r="K457" s="69"/>
      <c r="L457" s="78"/>
      <c r="M457" s="55"/>
      <c r="N457" s="69"/>
      <c r="O457" s="69"/>
    </row>
    <row r="458" spans="5:15" x14ac:dyDescent="0.25">
      <c r="E458" s="55"/>
      <c r="F458" s="55"/>
      <c r="G458" s="69"/>
      <c r="H458" s="69"/>
      <c r="I458" s="69"/>
      <c r="J458" s="69"/>
      <c r="K458" s="69"/>
      <c r="L458" s="78"/>
      <c r="M458" s="55"/>
      <c r="N458" s="69"/>
      <c r="O458" s="69"/>
    </row>
    <row r="459" spans="5:15" x14ac:dyDescent="0.25">
      <c r="E459" s="55"/>
      <c r="F459" s="55"/>
      <c r="G459" s="69"/>
      <c r="H459" s="69"/>
      <c r="I459" s="69"/>
      <c r="J459" s="69"/>
      <c r="K459" s="69"/>
      <c r="L459" s="78"/>
      <c r="M459" s="55"/>
      <c r="N459" s="69"/>
      <c r="O459" s="69"/>
    </row>
    <row r="460" spans="5:15" x14ac:dyDescent="0.25">
      <c r="E460" s="55"/>
      <c r="F460" s="55"/>
      <c r="G460" s="69"/>
      <c r="H460" s="69"/>
      <c r="I460" s="69"/>
      <c r="J460" s="69"/>
      <c r="K460" s="69"/>
      <c r="L460" s="78"/>
      <c r="M460" s="55"/>
      <c r="N460" s="69"/>
      <c r="O460" s="69"/>
    </row>
    <row r="461" spans="5:15" x14ac:dyDescent="0.25">
      <c r="E461" s="55"/>
      <c r="F461" s="55"/>
      <c r="G461" s="69"/>
      <c r="H461" s="69"/>
      <c r="I461" s="69"/>
      <c r="J461" s="69"/>
      <c r="K461" s="69"/>
      <c r="L461" s="78"/>
      <c r="M461" s="55"/>
      <c r="N461" s="69"/>
      <c r="O461" s="69"/>
    </row>
    <row r="462" spans="5:15" x14ac:dyDescent="0.25">
      <c r="E462" s="55"/>
      <c r="F462" s="55"/>
      <c r="G462" s="69"/>
      <c r="H462" s="69"/>
      <c r="I462" s="69"/>
      <c r="J462" s="69"/>
      <c r="K462" s="69"/>
      <c r="L462" s="78"/>
      <c r="M462" s="55"/>
      <c r="N462" s="69"/>
      <c r="O462" s="69"/>
    </row>
    <row r="463" spans="5:15" x14ac:dyDescent="0.25">
      <c r="E463" s="55"/>
      <c r="F463" s="55"/>
      <c r="G463" s="69"/>
      <c r="H463" s="69"/>
      <c r="I463" s="69"/>
      <c r="J463" s="69"/>
      <c r="K463" s="69"/>
      <c r="L463" s="78"/>
      <c r="M463" s="55"/>
      <c r="N463" s="69"/>
      <c r="O463" s="69"/>
    </row>
    <row r="464" spans="5:15" x14ac:dyDescent="0.25">
      <c r="E464" s="55"/>
      <c r="F464" s="55"/>
      <c r="G464" s="69"/>
      <c r="H464" s="69"/>
      <c r="I464" s="69"/>
      <c r="J464" s="69"/>
      <c r="K464" s="69"/>
      <c r="L464" s="78"/>
      <c r="M464" s="55"/>
      <c r="N464" s="69"/>
      <c r="O464" s="69"/>
    </row>
    <row r="465" spans="5:15" x14ac:dyDescent="0.25">
      <c r="E465" s="55"/>
      <c r="F465" s="55"/>
      <c r="G465" s="69"/>
      <c r="H465" s="69"/>
      <c r="I465" s="69"/>
      <c r="J465" s="69"/>
      <c r="K465" s="69"/>
      <c r="L465" s="78"/>
      <c r="M465" s="55"/>
      <c r="N465" s="69"/>
      <c r="O465" s="69"/>
    </row>
    <row r="466" spans="5:15" x14ac:dyDescent="0.25">
      <c r="E466" s="55"/>
      <c r="F466" s="55"/>
      <c r="G466" s="69"/>
      <c r="H466" s="69"/>
      <c r="I466" s="69"/>
      <c r="J466" s="69"/>
      <c r="K466" s="69"/>
      <c r="L466" s="78"/>
      <c r="M466" s="55"/>
      <c r="N466" s="69"/>
      <c r="O466" s="69"/>
    </row>
    <row r="467" spans="5:15" x14ac:dyDescent="0.25">
      <c r="E467" s="55"/>
      <c r="F467" s="55"/>
      <c r="G467" s="69"/>
      <c r="H467" s="69"/>
      <c r="I467" s="69"/>
      <c r="J467" s="69"/>
      <c r="K467" s="69"/>
      <c r="L467" s="78"/>
      <c r="M467" s="55"/>
      <c r="N467" s="69"/>
      <c r="O467" s="69"/>
    </row>
    <row r="468" spans="5:15" x14ac:dyDescent="0.25">
      <c r="E468" s="55"/>
      <c r="F468" s="55"/>
      <c r="G468" s="69"/>
      <c r="H468" s="69"/>
      <c r="I468" s="69"/>
      <c r="J468" s="69"/>
      <c r="K468" s="69"/>
      <c r="L468" s="78"/>
      <c r="M468" s="55"/>
      <c r="N468" s="69"/>
      <c r="O468" s="69"/>
    </row>
    <row r="469" spans="5:15" x14ac:dyDescent="0.25">
      <c r="E469" s="55"/>
      <c r="F469" s="55"/>
      <c r="G469" s="69"/>
      <c r="H469" s="69"/>
      <c r="I469" s="69"/>
      <c r="J469" s="69"/>
      <c r="K469" s="69"/>
      <c r="L469" s="78"/>
      <c r="M469" s="55"/>
      <c r="N469" s="69"/>
      <c r="O469" s="69"/>
    </row>
    <row r="470" spans="5:15" x14ac:dyDescent="0.25">
      <c r="E470" s="55"/>
      <c r="F470" s="55"/>
      <c r="G470" s="69"/>
      <c r="H470" s="69"/>
      <c r="I470" s="69"/>
      <c r="J470" s="69"/>
      <c r="K470" s="69"/>
      <c r="L470" s="78"/>
      <c r="M470" s="55"/>
      <c r="N470" s="69"/>
      <c r="O470" s="69"/>
    </row>
    <row r="471" spans="5:15" x14ac:dyDescent="0.25">
      <c r="E471" s="55"/>
      <c r="F471" s="55"/>
      <c r="G471" s="69"/>
      <c r="H471" s="69"/>
      <c r="I471" s="69"/>
      <c r="J471" s="69"/>
      <c r="K471" s="69"/>
      <c r="L471" s="78"/>
      <c r="M471" s="55"/>
      <c r="N471" s="69"/>
      <c r="O471" s="69"/>
    </row>
    <row r="472" spans="5:15" x14ac:dyDescent="0.25">
      <c r="E472" s="55"/>
      <c r="F472" s="55"/>
      <c r="G472" s="69"/>
      <c r="H472" s="69"/>
      <c r="I472" s="69"/>
      <c r="J472" s="69"/>
      <c r="K472" s="69"/>
      <c r="L472" s="78"/>
      <c r="M472" s="55"/>
      <c r="N472" s="69"/>
      <c r="O472" s="69"/>
    </row>
    <row r="473" spans="5:15" x14ac:dyDescent="0.25">
      <c r="E473" s="55"/>
      <c r="F473" s="55"/>
      <c r="G473" s="69"/>
      <c r="H473" s="69"/>
      <c r="I473" s="69"/>
      <c r="J473" s="69"/>
      <c r="K473" s="69"/>
      <c r="L473" s="78"/>
      <c r="M473" s="55"/>
      <c r="N473" s="69"/>
      <c r="O473" s="69"/>
    </row>
    <row r="474" spans="5:15" x14ac:dyDescent="0.25">
      <c r="E474" s="55"/>
      <c r="F474" s="55"/>
      <c r="G474" s="69"/>
      <c r="H474" s="69"/>
      <c r="I474" s="69"/>
      <c r="J474" s="69"/>
      <c r="K474" s="69"/>
      <c r="L474" s="78"/>
      <c r="M474" s="55"/>
      <c r="N474" s="69"/>
      <c r="O474" s="69"/>
    </row>
    <row r="475" spans="5:15" x14ac:dyDescent="0.25">
      <c r="E475" s="55"/>
      <c r="F475" s="55"/>
      <c r="G475" s="69"/>
      <c r="H475" s="69"/>
      <c r="I475" s="69"/>
      <c r="J475" s="69"/>
      <c r="K475" s="69"/>
      <c r="L475" s="78"/>
      <c r="M475" s="55"/>
      <c r="N475" s="69"/>
      <c r="O475" s="69"/>
    </row>
    <row r="476" spans="5:15" x14ac:dyDescent="0.25">
      <c r="E476" s="55"/>
      <c r="F476" s="55"/>
      <c r="G476" s="69"/>
      <c r="H476" s="69"/>
      <c r="I476" s="69"/>
      <c r="J476" s="69"/>
      <c r="K476" s="69"/>
      <c r="L476" s="78"/>
      <c r="M476" s="55"/>
      <c r="N476" s="69"/>
      <c r="O476" s="69"/>
    </row>
    <row r="477" spans="5:15" x14ac:dyDescent="0.25">
      <c r="E477" s="55"/>
      <c r="F477" s="55"/>
      <c r="G477" s="69"/>
      <c r="H477" s="69"/>
      <c r="I477" s="69"/>
      <c r="J477" s="69"/>
      <c r="K477" s="69"/>
      <c r="L477" s="78"/>
      <c r="M477" s="55"/>
      <c r="N477" s="69"/>
      <c r="O477" s="69"/>
    </row>
    <row r="478" spans="5:15" x14ac:dyDescent="0.25">
      <c r="E478" s="55"/>
      <c r="F478" s="55"/>
      <c r="G478" s="69"/>
      <c r="H478" s="69"/>
      <c r="I478" s="69"/>
      <c r="J478" s="69"/>
      <c r="K478" s="69"/>
      <c r="L478" s="78"/>
      <c r="M478" s="55"/>
      <c r="N478" s="69"/>
      <c r="O478" s="69"/>
    </row>
    <row r="479" spans="5:15" x14ac:dyDescent="0.25">
      <c r="E479" s="55"/>
      <c r="F479" s="55"/>
      <c r="G479" s="69"/>
      <c r="H479" s="69"/>
      <c r="I479" s="69"/>
      <c r="J479" s="69"/>
      <c r="K479" s="69"/>
      <c r="L479" s="78"/>
      <c r="M479" s="55"/>
      <c r="N479" s="69"/>
      <c r="O479" s="69"/>
    </row>
    <row r="480" spans="5:15" x14ac:dyDescent="0.25">
      <c r="E480" s="55"/>
      <c r="F480" s="55"/>
      <c r="G480" s="69"/>
      <c r="H480" s="69"/>
      <c r="I480" s="69"/>
      <c r="J480" s="69"/>
      <c r="K480" s="69"/>
      <c r="L480" s="78"/>
      <c r="M480" s="55"/>
      <c r="N480" s="69"/>
      <c r="O480" s="69"/>
    </row>
    <row r="481" spans="5:15" x14ac:dyDescent="0.25">
      <c r="E481" s="55"/>
      <c r="F481" s="55"/>
      <c r="G481" s="69"/>
      <c r="H481" s="69"/>
      <c r="I481" s="69"/>
      <c r="J481" s="69"/>
      <c r="K481" s="69"/>
      <c r="L481" s="78"/>
      <c r="M481" s="55"/>
      <c r="N481" s="69"/>
      <c r="O481" s="69"/>
    </row>
    <row r="482" spans="5:15" x14ac:dyDescent="0.25">
      <c r="E482" s="55"/>
      <c r="F482" s="55"/>
      <c r="G482" s="69"/>
      <c r="H482" s="69"/>
      <c r="I482" s="69"/>
      <c r="J482" s="69"/>
      <c r="K482" s="69"/>
      <c r="L482" s="78"/>
      <c r="M482" s="55"/>
      <c r="N482" s="69"/>
      <c r="O482" s="69"/>
    </row>
    <row r="483" spans="5:15" x14ac:dyDescent="0.25">
      <c r="E483" s="55"/>
      <c r="F483" s="55"/>
      <c r="G483" s="69"/>
      <c r="H483" s="69"/>
      <c r="I483" s="69"/>
      <c r="J483" s="69"/>
      <c r="K483" s="69"/>
      <c r="L483" s="78"/>
      <c r="M483" s="55"/>
      <c r="N483" s="69"/>
      <c r="O483" s="69"/>
    </row>
    <row r="484" spans="5:15" x14ac:dyDescent="0.25">
      <c r="E484" s="55"/>
      <c r="F484" s="55"/>
      <c r="G484" s="69"/>
      <c r="H484" s="69"/>
      <c r="I484" s="69"/>
      <c r="J484" s="69"/>
      <c r="K484" s="69"/>
      <c r="L484" s="78"/>
      <c r="M484" s="55"/>
      <c r="N484" s="69"/>
      <c r="O484" s="69"/>
    </row>
    <row r="485" spans="5:15" x14ac:dyDescent="0.25">
      <c r="E485" s="55"/>
      <c r="F485" s="55"/>
      <c r="G485" s="69"/>
      <c r="H485" s="69"/>
      <c r="I485" s="69"/>
      <c r="J485" s="69"/>
      <c r="K485" s="69"/>
      <c r="L485" s="78"/>
      <c r="M485" s="55"/>
      <c r="N485" s="69"/>
      <c r="O485" s="69"/>
    </row>
    <row r="486" spans="5:15" x14ac:dyDescent="0.25">
      <c r="E486" s="55"/>
      <c r="F486" s="55"/>
      <c r="G486" s="69"/>
      <c r="H486" s="69"/>
      <c r="I486" s="69"/>
      <c r="J486" s="69"/>
      <c r="K486" s="69"/>
      <c r="L486" s="78"/>
      <c r="M486" s="55"/>
      <c r="N486" s="69"/>
      <c r="O486" s="69"/>
    </row>
    <row r="487" spans="5:15" x14ac:dyDescent="0.25">
      <c r="E487" s="55"/>
      <c r="F487" s="55"/>
      <c r="G487" s="69"/>
      <c r="H487" s="69"/>
      <c r="I487" s="69"/>
      <c r="J487" s="69"/>
      <c r="K487" s="69"/>
      <c r="L487" s="78"/>
      <c r="M487" s="55"/>
      <c r="N487" s="69"/>
      <c r="O487" s="69"/>
    </row>
    <row r="488" spans="5:15" x14ac:dyDescent="0.25">
      <c r="E488" s="55"/>
      <c r="F488" s="55"/>
      <c r="G488" s="69"/>
      <c r="H488" s="69"/>
      <c r="I488" s="69"/>
      <c r="J488" s="69"/>
      <c r="K488" s="69"/>
      <c r="L488" s="78"/>
      <c r="M488" s="55"/>
      <c r="N488" s="69"/>
      <c r="O488" s="69"/>
    </row>
    <row r="489" spans="5:15" x14ac:dyDescent="0.25">
      <c r="E489" s="55"/>
      <c r="F489" s="55"/>
      <c r="G489" s="69"/>
      <c r="H489" s="69"/>
      <c r="I489" s="69"/>
      <c r="J489" s="69"/>
      <c r="K489" s="69"/>
      <c r="L489" s="78"/>
      <c r="M489" s="55"/>
      <c r="N489" s="69"/>
      <c r="O489" s="69"/>
    </row>
    <row r="490" spans="5:15" x14ac:dyDescent="0.25">
      <c r="E490" s="55"/>
      <c r="F490" s="55"/>
      <c r="G490" s="69"/>
      <c r="H490" s="69"/>
      <c r="I490" s="69"/>
      <c r="J490" s="69"/>
      <c r="K490" s="69"/>
      <c r="L490" s="78"/>
      <c r="M490" s="55"/>
      <c r="N490" s="69"/>
      <c r="O490" s="69"/>
    </row>
    <row r="491" spans="5:15" x14ac:dyDescent="0.25">
      <c r="E491" s="55"/>
      <c r="F491" s="55"/>
      <c r="G491" s="69"/>
      <c r="H491" s="69"/>
      <c r="I491" s="69"/>
      <c r="J491" s="69"/>
      <c r="K491" s="69"/>
      <c r="L491" s="78"/>
      <c r="M491" s="55"/>
      <c r="N491" s="69"/>
      <c r="O491" s="69"/>
    </row>
    <row r="492" spans="5:15" x14ac:dyDescent="0.25">
      <c r="E492" s="55"/>
      <c r="F492" s="55"/>
      <c r="G492" s="69"/>
      <c r="H492" s="69"/>
      <c r="I492" s="69"/>
      <c r="J492" s="69"/>
      <c r="K492" s="69"/>
      <c r="L492" s="78"/>
      <c r="M492" s="55"/>
      <c r="N492" s="69"/>
      <c r="O492" s="69"/>
    </row>
    <row r="493" spans="5:15" x14ac:dyDescent="0.25">
      <c r="E493" s="55"/>
      <c r="F493" s="55"/>
      <c r="G493" s="69"/>
      <c r="H493" s="69"/>
      <c r="I493" s="69"/>
      <c r="J493" s="69"/>
      <c r="K493" s="69"/>
      <c r="L493" s="78"/>
      <c r="M493" s="55"/>
      <c r="N493" s="69"/>
      <c r="O493" s="69"/>
    </row>
    <row r="494" spans="5:15" x14ac:dyDescent="0.25">
      <c r="E494" s="55"/>
      <c r="F494" s="55"/>
      <c r="G494" s="69"/>
      <c r="H494" s="69"/>
      <c r="I494" s="69"/>
      <c r="J494" s="69"/>
      <c r="K494" s="69"/>
      <c r="L494" s="78"/>
      <c r="M494" s="55"/>
      <c r="N494" s="69"/>
      <c r="O494" s="69"/>
    </row>
    <row r="495" spans="5:15" x14ac:dyDescent="0.25">
      <c r="E495" s="55"/>
      <c r="F495" s="55"/>
      <c r="G495" s="69"/>
      <c r="H495" s="69"/>
      <c r="I495" s="69"/>
      <c r="J495" s="69"/>
      <c r="K495" s="69"/>
      <c r="L495" s="78"/>
      <c r="M495" s="55"/>
      <c r="N495" s="69"/>
      <c r="O495" s="69"/>
    </row>
    <row r="496" spans="5:15" x14ac:dyDescent="0.25">
      <c r="E496" s="55"/>
      <c r="F496" s="55"/>
      <c r="G496" s="69"/>
      <c r="H496" s="69"/>
      <c r="I496" s="69"/>
      <c r="J496" s="69"/>
      <c r="K496" s="69"/>
      <c r="L496" s="78"/>
      <c r="M496" s="55"/>
      <c r="N496" s="69"/>
      <c r="O496" s="69"/>
    </row>
    <row r="497" spans="5:15" x14ac:dyDescent="0.25">
      <c r="E497" s="55"/>
      <c r="F497" s="55"/>
      <c r="G497" s="69"/>
      <c r="H497" s="69"/>
      <c r="I497" s="69"/>
      <c r="J497" s="69"/>
      <c r="K497" s="69"/>
      <c r="L497" s="78"/>
      <c r="M497" s="55"/>
      <c r="N497" s="69"/>
      <c r="O497" s="69"/>
    </row>
    <row r="498" spans="5:15" x14ac:dyDescent="0.25">
      <c r="E498" s="55"/>
      <c r="F498" s="55"/>
      <c r="G498" s="69"/>
      <c r="H498" s="69"/>
      <c r="I498" s="69"/>
      <c r="J498" s="69"/>
      <c r="K498" s="69"/>
      <c r="L498" s="78"/>
      <c r="M498" s="55"/>
      <c r="N498" s="69"/>
      <c r="O498" s="69"/>
    </row>
    <row r="499" spans="5:15" x14ac:dyDescent="0.25">
      <c r="E499" s="55"/>
      <c r="F499" s="55"/>
      <c r="G499" s="69"/>
      <c r="H499" s="69"/>
      <c r="I499" s="69"/>
      <c r="J499" s="69"/>
      <c r="K499" s="69"/>
      <c r="L499" s="78"/>
      <c r="M499" s="55"/>
      <c r="N499" s="69"/>
      <c r="O499" s="69"/>
    </row>
    <row r="500" spans="5:15" x14ac:dyDescent="0.25">
      <c r="E500" s="55"/>
      <c r="F500" s="55"/>
      <c r="G500" s="69"/>
      <c r="H500" s="69"/>
      <c r="I500" s="69"/>
      <c r="J500" s="69"/>
      <c r="K500" s="69"/>
      <c r="L500" s="78"/>
      <c r="M500" s="55"/>
      <c r="N500" s="69"/>
      <c r="O500" s="69"/>
    </row>
    <row r="501" spans="5:15" x14ac:dyDescent="0.25">
      <c r="E501" s="55"/>
      <c r="F501" s="55"/>
      <c r="G501" s="69"/>
      <c r="H501" s="69"/>
      <c r="I501" s="69"/>
      <c r="J501" s="69"/>
      <c r="K501" s="69"/>
      <c r="L501" s="78"/>
      <c r="M501" s="55"/>
      <c r="N501" s="69"/>
      <c r="O501" s="69"/>
    </row>
    <row r="502" spans="5:15" x14ac:dyDescent="0.25">
      <c r="E502" s="55"/>
      <c r="F502" s="55"/>
      <c r="G502" s="69"/>
      <c r="H502" s="69"/>
      <c r="I502" s="69"/>
      <c r="J502" s="69"/>
      <c r="K502" s="69"/>
      <c r="L502" s="78"/>
      <c r="M502" s="55"/>
      <c r="N502" s="69"/>
      <c r="O502" s="69"/>
    </row>
    <row r="503" spans="5:15" x14ac:dyDescent="0.25">
      <c r="E503" s="55"/>
      <c r="F503" s="55"/>
      <c r="G503" s="69"/>
      <c r="H503" s="69"/>
      <c r="I503" s="69"/>
      <c r="J503" s="69"/>
      <c r="K503" s="69"/>
      <c r="L503" s="78"/>
      <c r="M503" s="55"/>
      <c r="N503" s="69"/>
      <c r="O503" s="69"/>
    </row>
    <row r="504" spans="5:15" x14ac:dyDescent="0.25">
      <c r="E504" s="55"/>
      <c r="F504" s="55"/>
      <c r="G504" s="69"/>
      <c r="H504" s="69"/>
      <c r="I504" s="69"/>
      <c r="J504" s="69"/>
      <c r="K504" s="69"/>
      <c r="L504" s="78"/>
      <c r="M504" s="55"/>
      <c r="N504" s="69"/>
      <c r="O504" s="69"/>
    </row>
    <row r="505" spans="5:15" x14ac:dyDescent="0.25">
      <c r="E505" s="55"/>
      <c r="F505" s="55"/>
      <c r="G505" s="69"/>
      <c r="H505" s="69"/>
      <c r="I505" s="69"/>
      <c r="J505" s="69"/>
      <c r="K505" s="69"/>
      <c r="L505" s="78"/>
      <c r="M505" s="55"/>
      <c r="N505" s="69"/>
      <c r="O505" s="69"/>
    </row>
    <row r="506" spans="5:15" x14ac:dyDescent="0.25">
      <c r="E506" s="55"/>
      <c r="F506" s="55"/>
      <c r="G506" s="69"/>
      <c r="H506" s="69"/>
      <c r="I506" s="69"/>
      <c r="J506" s="69"/>
      <c r="K506" s="69"/>
      <c r="L506" s="78"/>
      <c r="M506" s="55"/>
      <c r="N506" s="69"/>
      <c r="O506" s="69"/>
    </row>
    <row r="507" spans="5:15" x14ac:dyDescent="0.25">
      <c r="E507" s="55"/>
      <c r="F507" s="55"/>
      <c r="G507" s="69"/>
      <c r="H507" s="69"/>
      <c r="I507" s="69"/>
      <c r="J507" s="69"/>
      <c r="K507" s="69"/>
      <c r="L507" s="78"/>
      <c r="M507" s="55"/>
      <c r="N507" s="69"/>
      <c r="O507" s="69"/>
    </row>
    <row r="508" spans="5:15" x14ac:dyDescent="0.25">
      <c r="E508" s="55"/>
      <c r="F508" s="55"/>
      <c r="G508" s="69"/>
      <c r="H508" s="69"/>
      <c r="I508" s="69"/>
      <c r="J508" s="69"/>
      <c r="K508" s="69"/>
      <c r="L508" s="78"/>
      <c r="M508" s="55"/>
      <c r="N508" s="69"/>
      <c r="O508" s="69"/>
    </row>
    <row r="509" spans="5:15" x14ac:dyDescent="0.25">
      <c r="E509" s="55"/>
      <c r="F509" s="55"/>
      <c r="G509" s="69"/>
      <c r="H509" s="69"/>
      <c r="I509" s="69"/>
      <c r="J509" s="69"/>
      <c r="K509" s="69"/>
      <c r="L509" s="78"/>
      <c r="M509" s="55"/>
      <c r="N509" s="69"/>
      <c r="O509" s="69"/>
    </row>
    <row r="510" spans="5:15" x14ac:dyDescent="0.25">
      <c r="E510" s="55"/>
      <c r="F510" s="55"/>
      <c r="G510" s="69"/>
      <c r="H510" s="69"/>
      <c r="I510" s="69"/>
      <c r="J510" s="69"/>
      <c r="K510" s="69"/>
      <c r="L510" s="78"/>
      <c r="M510" s="55"/>
      <c r="N510" s="69"/>
      <c r="O510" s="69"/>
    </row>
    <row r="511" spans="5:15" x14ac:dyDescent="0.25">
      <c r="E511" s="55"/>
      <c r="F511" s="55"/>
      <c r="G511" s="69"/>
      <c r="H511" s="69"/>
      <c r="I511" s="69"/>
      <c r="J511" s="69"/>
      <c r="K511" s="69"/>
      <c r="L511" s="78"/>
      <c r="M511" s="55"/>
      <c r="N511" s="69"/>
      <c r="O511" s="69"/>
    </row>
    <row r="512" spans="5:15" x14ac:dyDescent="0.25">
      <c r="E512" s="55"/>
      <c r="F512" s="55"/>
      <c r="G512" s="69"/>
      <c r="H512" s="69"/>
      <c r="I512" s="69"/>
      <c r="J512" s="69"/>
      <c r="K512" s="69"/>
      <c r="L512" s="78"/>
      <c r="M512" s="55"/>
      <c r="N512" s="69"/>
      <c r="O512" s="69"/>
    </row>
    <row r="513" spans="5:15" x14ac:dyDescent="0.25">
      <c r="E513" s="55"/>
      <c r="F513" s="55"/>
      <c r="G513" s="69"/>
      <c r="H513" s="69"/>
      <c r="I513" s="69"/>
      <c r="J513" s="69"/>
      <c r="K513" s="69"/>
      <c r="L513" s="78"/>
      <c r="M513" s="55"/>
      <c r="N513" s="69"/>
      <c r="O513" s="69"/>
    </row>
    <row r="514" spans="5:15" x14ac:dyDescent="0.25">
      <c r="E514" s="55"/>
      <c r="F514" s="55"/>
      <c r="G514" s="69"/>
      <c r="H514" s="69"/>
      <c r="I514" s="69"/>
      <c r="J514" s="69"/>
      <c r="K514" s="69"/>
      <c r="L514" s="78"/>
      <c r="M514" s="55"/>
      <c r="N514" s="69"/>
      <c r="O514" s="69"/>
    </row>
    <row r="515" spans="5:15" x14ac:dyDescent="0.25">
      <c r="E515" s="55"/>
      <c r="F515" s="55"/>
      <c r="G515" s="69"/>
      <c r="H515" s="69"/>
      <c r="I515" s="69"/>
      <c r="J515" s="69"/>
      <c r="K515" s="69"/>
      <c r="L515" s="78"/>
      <c r="M515" s="55"/>
      <c r="N515" s="69"/>
      <c r="O515" s="69"/>
    </row>
    <row r="516" spans="5:15" x14ac:dyDescent="0.25">
      <c r="E516" s="55"/>
      <c r="F516" s="55"/>
      <c r="G516" s="69"/>
      <c r="H516" s="69"/>
      <c r="I516" s="69"/>
      <c r="J516" s="69"/>
      <c r="K516" s="69"/>
      <c r="L516" s="78"/>
      <c r="M516" s="55"/>
      <c r="N516" s="69"/>
      <c r="O516" s="69"/>
    </row>
    <row r="517" spans="5:15" x14ac:dyDescent="0.25">
      <c r="E517" s="55"/>
      <c r="F517" s="55"/>
      <c r="G517" s="69"/>
      <c r="H517" s="69"/>
      <c r="I517" s="69"/>
      <c r="J517" s="69"/>
      <c r="K517" s="69"/>
      <c r="L517" s="78"/>
      <c r="M517" s="55"/>
      <c r="N517" s="69"/>
      <c r="O517" s="69"/>
    </row>
    <row r="518" spans="5:15" x14ac:dyDescent="0.25">
      <c r="E518" s="55"/>
      <c r="F518" s="55"/>
      <c r="G518" s="69"/>
      <c r="H518" s="69"/>
      <c r="I518" s="69"/>
      <c r="J518" s="69"/>
      <c r="K518" s="69"/>
      <c r="L518" s="78"/>
      <c r="M518" s="55"/>
      <c r="N518" s="69"/>
      <c r="O518" s="69"/>
    </row>
    <row r="519" spans="5:15" x14ac:dyDescent="0.25">
      <c r="E519" s="55"/>
      <c r="F519" s="55"/>
      <c r="G519" s="69"/>
      <c r="H519" s="69"/>
      <c r="I519" s="69"/>
      <c r="J519" s="69"/>
      <c r="K519" s="69"/>
      <c r="L519" s="78"/>
      <c r="M519" s="55"/>
      <c r="N519" s="69"/>
      <c r="O519" s="69"/>
    </row>
    <row r="520" spans="5:15" x14ac:dyDescent="0.25">
      <c r="E520" s="55"/>
      <c r="F520" s="55"/>
      <c r="G520" s="69"/>
      <c r="H520" s="69"/>
      <c r="I520" s="69"/>
      <c r="J520" s="69"/>
      <c r="K520" s="69"/>
      <c r="L520" s="78"/>
      <c r="M520" s="55"/>
      <c r="N520" s="69"/>
      <c r="O520" s="69"/>
    </row>
    <row r="521" spans="5:15" x14ac:dyDescent="0.25">
      <c r="E521" s="55"/>
      <c r="F521" s="55"/>
      <c r="G521" s="69"/>
      <c r="H521" s="69"/>
      <c r="I521" s="69"/>
      <c r="J521" s="69"/>
      <c r="K521" s="69"/>
      <c r="L521" s="78"/>
      <c r="M521" s="55"/>
      <c r="N521" s="69"/>
      <c r="O521" s="69"/>
    </row>
    <row r="522" spans="5:15" x14ac:dyDescent="0.25">
      <c r="E522" s="55"/>
      <c r="F522" s="55"/>
      <c r="G522" s="69"/>
      <c r="H522" s="69"/>
      <c r="I522" s="69"/>
      <c r="J522" s="69"/>
      <c r="K522" s="69"/>
      <c r="L522" s="78"/>
      <c r="M522" s="55"/>
      <c r="N522" s="69"/>
      <c r="O522" s="69"/>
    </row>
    <row r="523" spans="5:15" x14ac:dyDescent="0.25">
      <c r="E523" s="55"/>
      <c r="F523" s="55"/>
      <c r="G523" s="69"/>
      <c r="H523" s="69"/>
      <c r="I523" s="69"/>
      <c r="J523" s="69"/>
      <c r="K523" s="69"/>
      <c r="L523" s="78"/>
      <c r="M523" s="55"/>
      <c r="N523" s="69"/>
      <c r="O523" s="69"/>
    </row>
    <row r="524" spans="5:15" x14ac:dyDescent="0.25">
      <c r="E524" s="55"/>
      <c r="F524" s="55"/>
      <c r="G524" s="69"/>
      <c r="H524" s="69"/>
      <c r="I524" s="69"/>
      <c r="J524" s="69"/>
      <c r="K524" s="69"/>
      <c r="L524" s="78"/>
      <c r="M524" s="55"/>
      <c r="N524" s="69"/>
      <c r="O524" s="69"/>
    </row>
    <row r="525" spans="5:15" x14ac:dyDescent="0.25">
      <c r="E525" s="55"/>
      <c r="F525" s="55"/>
      <c r="G525" s="69"/>
      <c r="H525" s="69"/>
      <c r="I525" s="69"/>
      <c r="J525" s="69"/>
      <c r="K525" s="69"/>
      <c r="L525" s="78"/>
      <c r="M525" s="55"/>
      <c r="N525" s="69"/>
      <c r="O525" s="69"/>
    </row>
    <row r="526" spans="5:15" x14ac:dyDescent="0.25">
      <c r="E526" s="55"/>
      <c r="F526" s="55"/>
      <c r="G526" s="69"/>
      <c r="H526" s="69"/>
      <c r="I526" s="69"/>
      <c r="J526" s="69"/>
      <c r="K526" s="69"/>
      <c r="L526" s="78"/>
      <c r="M526" s="55"/>
      <c r="N526" s="69"/>
      <c r="O526" s="69"/>
    </row>
    <row r="527" spans="5:15" x14ac:dyDescent="0.25">
      <c r="E527" s="55"/>
      <c r="F527" s="55"/>
      <c r="G527" s="69"/>
      <c r="H527" s="69"/>
      <c r="I527" s="69"/>
      <c r="J527" s="69"/>
      <c r="K527" s="69"/>
      <c r="L527" s="78"/>
      <c r="M527" s="55"/>
      <c r="N527" s="69"/>
      <c r="O527" s="69"/>
    </row>
    <row r="528" spans="5:15" x14ac:dyDescent="0.25">
      <c r="E528" s="55"/>
      <c r="F528" s="55"/>
      <c r="G528" s="69"/>
      <c r="H528" s="69"/>
      <c r="I528" s="69"/>
      <c r="J528" s="69"/>
      <c r="K528" s="69"/>
      <c r="L528" s="78"/>
      <c r="M528" s="55"/>
      <c r="N528" s="69"/>
      <c r="O528" s="69"/>
    </row>
    <row r="529" spans="5:15" x14ac:dyDescent="0.25">
      <c r="E529" s="55"/>
      <c r="F529" s="55"/>
      <c r="G529" s="69"/>
      <c r="H529" s="69"/>
      <c r="I529" s="69"/>
      <c r="J529" s="69"/>
      <c r="K529" s="69"/>
      <c r="L529" s="78"/>
      <c r="M529" s="55"/>
      <c r="N529" s="69"/>
      <c r="O529" s="69"/>
    </row>
    <row r="530" spans="5:15" x14ac:dyDescent="0.25">
      <c r="E530" s="55"/>
      <c r="F530" s="55"/>
      <c r="G530" s="69"/>
      <c r="H530" s="69"/>
      <c r="I530" s="69"/>
      <c r="J530" s="69"/>
      <c r="K530" s="69"/>
      <c r="L530" s="78"/>
      <c r="M530" s="55"/>
      <c r="N530" s="69"/>
      <c r="O530" s="69"/>
    </row>
    <row r="531" spans="5:15" x14ac:dyDescent="0.25">
      <c r="E531" s="55"/>
      <c r="F531" s="55"/>
      <c r="G531" s="69"/>
      <c r="H531" s="69"/>
      <c r="I531" s="69"/>
      <c r="J531" s="69"/>
      <c r="K531" s="69"/>
      <c r="L531" s="78"/>
      <c r="M531" s="55"/>
      <c r="N531" s="69"/>
      <c r="O531" s="69"/>
    </row>
    <row r="532" spans="5:15" x14ac:dyDescent="0.25">
      <c r="E532" s="55"/>
      <c r="F532" s="55"/>
      <c r="G532" s="69"/>
      <c r="H532" s="69"/>
      <c r="I532" s="69"/>
      <c r="J532" s="69"/>
      <c r="K532" s="69"/>
      <c r="L532" s="78"/>
      <c r="M532" s="55"/>
      <c r="N532" s="69"/>
      <c r="O532" s="69"/>
    </row>
    <row r="533" spans="5:15" x14ac:dyDescent="0.25">
      <c r="E533" s="55"/>
      <c r="F533" s="55"/>
      <c r="G533" s="69"/>
      <c r="H533" s="69"/>
      <c r="I533" s="69"/>
      <c r="J533" s="69"/>
      <c r="K533" s="69"/>
      <c r="L533" s="78"/>
      <c r="M533" s="55"/>
      <c r="N533" s="69"/>
      <c r="O533" s="69"/>
    </row>
    <row r="534" spans="5:15" x14ac:dyDescent="0.25">
      <c r="E534" s="55"/>
      <c r="F534" s="55"/>
      <c r="G534" s="69"/>
      <c r="H534" s="69"/>
      <c r="I534" s="69"/>
      <c r="J534" s="69"/>
      <c r="K534" s="69"/>
      <c r="L534" s="78"/>
      <c r="M534" s="55"/>
      <c r="N534" s="69"/>
      <c r="O534" s="69"/>
    </row>
    <row r="535" spans="5:15" x14ac:dyDescent="0.25">
      <c r="E535" s="55"/>
      <c r="F535" s="55"/>
      <c r="G535" s="69"/>
      <c r="H535" s="69"/>
      <c r="I535" s="69"/>
      <c r="J535" s="69"/>
      <c r="K535" s="69"/>
      <c r="L535" s="78"/>
      <c r="M535" s="55"/>
      <c r="N535" s="69"/>
      <c r="O535" s="69"/>
    </row>
    <row r="536" spans="5:15" x14ac:dyDescent="0.25">
      <c r="E536" s="55"/>
      <c r="F536" s="55"/>
      <c r="G536" s="69"/>
      <c r="H536" s="69"/>
      <c r="I536" s="69"/>
      <c r="J536" s="69"/>
      <c r="K536" s="69"/>
      <c r="L536" s="78"/>
      <c r="M536" s="55"/>
      <c r="N536" s="69"/>
      <c r="O536" s="69"/>
    </row>
  </sheetData>
  <mergeCells count="7">
    <mergeCell ref="B1:N1"/>
    <mergeCell ref="B2:N2"/>
    <mergeCell ref="P1:Q2"/>
    <mergeCell ref="P3:P5"/>
    <mergeCell ref="Q3:Q5"/>
    <mergeCell ref="M3:N3"/>
    <mergeCell ref="D3:L3"/>
  </mergeCells>
  <phoneticPr fontId="0" type="noConversion"/>
  <printOptions horizontalCentered="1"/>
  <pageMargins left="0.70866141732283505" right="0.70866141732283505" top="0.74803149606299202" bottom="0.74803149606299202" header="0.31496062992126" footer="0.31496062992126"/>
  <pageSetup paperSize="34" scale="55" orientation="portrait" horizontalDpi="1200" verticalDpi="1200" r:id="rId1"/>
  <headerFooter alignWithMargins="0">
    <oddFooter xml:space="preserve">&amp;C&amp;"Times New Roman,Regular"&amp;12         A81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G364"/>
  <sheetViews>
    <sheetView zoomScale="75" workbookViewId="0">
      <pane xSplit="2" ySplit="10" topLeftCell="C35" activePane="bottomRight" state="frozen"/>
      <selection pane="topRight" activeCell="C1" sqref="C1"/>
      <selection pane="bottomLeft" activeCell="A11" sqref="A11"/>
      <selection pane="bottomRight" activeCell="J74" sqref="J74"/>
    </sheetView>
  </sheetViews>
  <sheetFormatPr defaultColWidth="9.1796875" defaultRowHeight="11.5" x14ac:dyDescent="0.25"/>
  <cols>
    <col min="1" max="1" width="5.81640625" style="2" customWidth="1"/>
    <col min="2" max="2" width="9.1796875" style="28" customWidth="1"/>
    <col min="3" max="4" width="9.81640625" style="2" customWidth="1"/>
    <col min="5" max="5" width="9.81640625" style="12" customWidth="1"/>
    <col min="6" max="9" width="9.81640625" style="2" customWidth="1"/>
    <col min="10" max="11" width="9.81640625" style="12" customWidth="1"/>
    <col min="12" max="12" width="10.81640625" style="12" customWidth="1"/>
    <col min="13" max="13" width="0.81640625" style="2" customWidth="1"/>
    <col min="14" max="16" width="9.81640625" style="2" customWidth="1"/>
    <col min="17" max="17" width="1" style="2" customWidth="1"/>
    <col min="18" max="18" width="8.81640625" style="2" customWidth="1"/>
    <col min="19" max="19" width="9.1796875" style="2"/>
    <col min="20" max="20" width="8.81640625" style="2" customWidth="1"/>
    <col min="21" max="21" width="8.81640625" style="12" customWidth="1"/>
    <col min="22" max="22" width="9" style="12" customWidth="1"/>
    <col min="23" max="23" width="8.54296875" style="2" customWidth="1"/>
    <col min="24" max="24" width="8" style="12" customWidth="1"/>
    <col min="25" max="25" width="9" style="2" customWidth="1"/>
    <col min="26" max="26" width="8.81640625" style="2" customWidth="1"/>
    <col min="27" max="27" width="11" style="2" customWidth="1"/>
    <col min="28" max="28" width="8.81640625" style="36" customWidth="1"/>
    <col min="29" max="16384" width="9.1796875" style="2"/>
  </cols>
  <sheetData>
    <row r="1" spans="2:28" ht="30" customHeight="1" x14ac:dyDescent="0.3">
      <c r="B1" s="145" t="s">
        <v>61</v>
      </c>
      <c r="C1" s="145"/>
      <c r="D1" s="146"/>
      <c r="E1" s="146"/>
      <c r="F1" s="146"/>
      <c r="G1" s="146"/>
      <c r="H1" s="146"/>
      <c r="I1" s="146"/>
      <c r="J1" s="146"/>
      <c r="K1" s="146"/>
      <c r="L1" s="4" t="s">
        <v>4</v>
      </c>
      <c r="M1" s="5"/>
      <c r="N1" s="6" t="s">
        <v>5</v>
      </c>
      <c r="O1" s="7"/>
      <c r="P1" s="7"/>
      <c r="Q1" s="3"/>
      <c r="R1" s="3"/>
      <c r="S1" s="146"/>
      <c r="T1" s="146"/>
      <c r="U1" s="146"/>
      <c r="V1" s="146"/>
      <c r="W1" s="146"/>
      <c r="X1" s="146"/>
      <c r="Y1" s="146"/>
      <c r="Z1" s="3"/>
      <c r="AA1" s="8"/>
      <c r="AB1" s="8"/>
    </row>
    <row r="2" spans="2:28" ht="12" customHeight="1" x14ac:dyDescent="0.3">
      <c r="B2" s="9"/>
      <c r="C2" s="8"/>
      <c r="D2" s="8"/>
      <c r="E2" s="10"/>
      <c r="F2" s="8"/>
      <c r="G2" s="8"/>
      <c r="H2" s="8"/>
      <c r="I2" s="8"/>
      <c r="J2" s="11"/>
      <c r="L2" s="13" t="s">
        <v>6</v>
      </c>
      <c r="M2" s="14"/>
      <c r="N2" s="15"/>
      <c r="O2" s="8"/>
      <c r="P2" s="8"/>
      <c r="Q2" s="8"/>
      <c r="R2" s="8"/>
      <c r="S2" s="8"/>
      <c r="T2" s="8"/>
      <c r="U2" s="10"/>
      <c r="V2" s="10"/>
      <c r="W2" s="8"/>
      <c r="X2" s="10"/>
      <c r="Y2" s="8"/>
      <c r="Z2" s="8"/>
      <c r="AA2" s="8"/>
      <c r="AB2" s="8"/>
    </row>
    <row r="3" spans="2:28" ht="12" customHeight="1" thickBot="1" x14ac:dyDescent="0.35">
      <c r="B3" s="9"/>
      <c r="C3" s="8"/>
      <c r="D3" s="8"/>
      <c r="E3" s="10"/>
      <c r="F3" s="8"/>
      <c r="G3" s="8"/>
      <c r="H3" s="8"/>
      <c r="I3" s="8"/>
      <c r="J3" s="10"/>
      <c r="K3" s="10"/>
      <c r="L3" s="10"/>
      <c r="M3" s="8"/>
      <c r="N3" s="8"/>
      <c r="O3" s="8"/>
      <c r="P3" s="8"/>
      <c r="Q3" s="8"/>
      <c r="R3" s="8"/>
      <c r="S3" s="8"/>
      <c r="T3" s="8"/>
      <c r="U3" s="10"/>
      <c r="V3" s="10"/>
      <c r="W3" s="8"/>
      <c r="X3" s="10"/>
      <c r="Y3" s="8"/>
      <c r="Z3" s="8"/>
      <c r="AA3" s="8"/>
      <c r="AB3" s="8"/>
    </row>
    <row r="4" spans="2:28" ht="17.149999999999999" customHeight="1" x14ac:dyDescent="0.3">
      <c r="B4" s="16"/>
      <c r="C4" s="17"/>
      <c r="D4" s="17"/>
      <c r="E4" s="18"/>
      <c r="F4" s="17"/>
      <c r="G4" s="17"/>
      <c r="H4" s="17"/>
      <c r="I4" s="17"/>
      <c r="J4" s="18"/>
      <c r="K4" s="18"/>
      <c r="L4" s="18"/>
      <c r="M4" s="17"/>
      <c r="N4" s="17"/>
      <c r="O4" s="17"/>
      <c r="P4" s="17"/>
      <c r="Q4" s="17"/>
      <c r="R4" s="17"/>
      <c r="S4" s="17"/>
      <c r="T4" s="17"/>
      <c r="U4" s="18"/>
      <c r="V4" s="18"/>
      <c r="W4" s="17"/>
      <c r="X4" s="18"/>
      <c r="Y4" s="17"/>
      <c r="Z4" s="17"/>
      <c r="AA4" s="8"/>
      <c r="AB4" s="8"/>
    </row>
    <row r="5" spans="2:28" s="19" customFormat="1" ht="17.149999999999999" customHeight="1" x14ac:dyDescent="0.25">
      <c r="B5" s="20" t="s">
        <v>7</v>
      </c>
      <c r="C5" s="144" t="s">
        <v>8</v>
      </c>
      <c r="D5" s="144"/>
      <c r="E5" s="144"/>
      <c r="F5" s="144"/>
      <c r="G5" s="144"/>
      <c r="H5" s="144"/>
      <c r="I5" s="144"/>
      <c r="J5" s="144"/>
      <c r="K5" s="144"/>
      <c r="L5" s="22"/>
      <c r="M5" s="21"/>
      <c r="N5" s="144" t="s">
        <v>9</v>
      </c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20" t="s">
        <v>7</v>
      </c>
      <c r="AA5" s="68"/>
      <c r="AB5" s="68"/>
    </row>
    <row r="6" spans="2:28" s="19" customFormat="1" ht="17.149999999999999" customHeight="1" x14ac:dyDescent="0.25">
      <c r="B6" s="20"/>
      <c r="C6" s="23"/>
      <c r="D6" s="23"/>
      <c r="E6" s="24"/>
      <c r="F6" s="23"/>
      <c r="G6" s="23"/>
      <c r="H6" s="23"/>
      <c r="I6" s="23"/>
      <c r="J6" s="24"/>
      <c r="K6" s="24"/>
      <c r="L6" s="24"/>
      <c r="M6" s="23"/>
      <c r="N6" s="25"/>
      <c r="O6" s="25"/>
      <c r="P6" s="25"/>
      <c r="Q6" s="25"/>
      <c r="R6" s="25"/>
      <c r="S6" s="25"/>
      <c r="T6" s="25"/>
      <c r="U6" s="26"/>
      <c r="V6" s="26"/>
      <c r="W6" s="25"/>
      <c r="X6" s="26"/>
      <c r="Y6" s="25"/>
      <c r="AA6" s="27"/>
      <c r="AB6" s="27"/>
    </row>
    <row r="7" spans="2:28" ht="17.149999999999999" customHeight="1" x14ac:dyDescent="0.25">
      <c r="C7" s="28" t="s">
        <v>0</v>
      </c>
      <c r="D7" s="28" t="s">
        <v>1</v>
      </c>
      <c r="E7" s="29" t="s">
        <v>10</v>
      </c>
      <c r="F7" s="28" t="s">
        <v>11</v>
      </c>
      <c r="G7" s="28" t="s">
        <v>3</v>
      </c>
      <c r="H7" s="28" t="s">
        <v>12</v>
      </c>
      <c r="I7" s="28" t="s">
        <v>2</v>
      </c>
      <c r="J7" s="29" t="s">
        <v>13</v>
      </c>
      <c r="K7" s="29" t="s">
        <v>14</v>
      </c>
      <c r="L7" s="29" t="s">
        <v>15</v>
      </c>
      <c r="M7" s="28"/>
      <c r="N7" s="144" t="s">
        <v>16</v>
      </c>
      <c r="O7" s="144"/>
      <c r="P7" s="144"/>
      <c r="Q7" s="30"/>
      <c r="R7" s="144" t="s">
        <v>12</v>
      </c>
      <c r="S7" s="144"/>
      <c r="T7" s="144"/>
      <c r="U7" s="144"/>
      <c r="V7" s="29" t="s">
        <v>17</v>
      </c>
      <c r="W7" s="28" t="s">
        <v>18</v>
      </c>
      <c r="X7" s="29" t="s">
        <v>19</v>
      </c>
      <c r="Y7" s="28" t="s">
        <v>20</v>
      </c>
      <c r="AB7" s="2"/>
    </row>
    <row r="8" spans="2:28" ht="17.149999999999999" customHeight="1" x14ac:dyDescent="0.25">
      <c r="B8" s="20"/>
      <c r="C8" s="28"/>
      <c r="D8" s="28"/>
      <c r="E8" s="29"/>
      <c r="F8" s="28" t="s">
        <v>21</v>
      </c>
      <c r="G8" s="28" t="s">
        <v>22</v>
      </c>
      <c r="H8" s="28" t="s">
        <v>23</v>
      </c>
      <c r="I8" s="28" t="s">
        <v>23</v>
      </c>
      <c r="J8" s="29" t="s">
        <v>24</v>
      </c>
      <c r="K8" s="29" t="s">
        <v>25</v>
      </c>
      <c r="L8" s="29" t="s">
        <v>26</v>
      </c>
      <c r="M8" s="28"/>
      <c r="N8" s="28" t="s">
        <v>27</v>
      </c>
      <c r="O8" s="28" t="s">
        <v>28</v>
      </c>
      <c r="P8" s="28" t="s">
        <v>29</v>
      </c>
      <c r="Q8" s="28"/>
      <c r="R8" s="28" t="s">
        <v>30</v>
      </c>
      <c r="S8" s="28" t="s">
        <v>31</v>
      </c>
      <c r="T8" s="28" t="s">
        <v>32</v>
      </c>
      <c r="U8" s="29" t="s">
        <v>33</v>
      </c>
      <c r="V8" s="29" t="s">
        <v>34</v>
      </c>
      <c r="W8" s="28" t="s">
        <v>35</v>
      </c>
      <c r="X8" s="29" t="s">
        <v>36</v>
      </c>
      <c r="Y8" s="28" t="s">
        <v>37</v>
      </c>
      <c r="Z8" s="20"/>
      <c r="AA8" s="2" t="s">
        <v>38</v>
      </c>
      <c r="AB8" s="2"/>
    </row>
    <row r="9" spans="2:28" ht="17.149999999999999" customHeight="1" x14ac:dyDescent="0.25">
      <c r="C9" s="28"/>
      <c r="D9" s="28"/>
      <c r="E9" s="29"/>
      <c r="F9" s="28"/>
      <c r="G9" s="28"/>
      <c r="H9" s="28" t="s">
        <v>20</v>
      </c>
      <c r="I9" s="28" t="s">
        <v>20</v>
      </c>
      <c r="J9" s="29"/>
      <c r="K9" s="29" t="s">
        <v>39</v>
      </c>
      <c r="L9" s="29" t="s">
        <v>40</v>
      </c>
      <c r="M9" s="28"/>
      <c r="N9" s="28"/>
      <c r="O9" s="28" t="s">
        <v>41</v>
      </c>
      <c r="P9" s="28"/>
      <c r="Q9" s="28"/>
      <c r="R9" s="28" t="s">
        <v>3</v>
      </c>
      <c r="S9" s="28"/>
      <c r="T9" s="28"/>
      <c r="U9" s="29"/>
      <c r="V9" s="29" t="s">
        <v>42</v>
      </c>
      <c r="W9" s="28"/>
      <c r="X9" s="29"/>
      <c r="Y9" s="28" t="s">
        <v>43</v>
      </c>
      <c r="AA9" s="2" t="s">
        <v>44</v>
      </c>
      <c r="AB9" s="2"/>
    </row>
    <row r="10" spans="2:28" ht="17.149999999999999" customHeight="1" thickBot="1" x14ac:dyDescent="0.35">
      <c r="B10" s="31"/>
      <c r="C10" s="32"/>
      <c r="D10" s="32"/>
      <c r="E10" s="1"/>
      <c r="F10" s="32"/>
      <c r="G10" s="32"/>
      <c r="H10" s="32"/>
      <c r="I10" s="32"/>
      <c r="J10" s="1"/>
      <c r="K10" s="1"/>
      <c r="L10" s="1"/>
      <c r="M10" s="32"/>
      <c r="N10" s="32"/>
      <c r="O10" s="32"/>
      <c r="P10" s="32"/>
      <c r="Q10" s="32"/>
      <c r="R10" s="32"/>
      <c r="S10" s="33"/>
      <c r="T10" s="33"/>
      <c r="U10" s="1"/>
      <c r="V10" s="1"/>
      <c r="W10" s="33"/>
      <c r="X10" s="1"/>
      <c r="Y10" s="32"/>
      <c r="Z10" s="31"/>
      <c r="AB10" s="2"/>
    </row>
    <row r="11" spans="2:28" ht="17.149999999999999" customHeight="1" x14ac:dyDescent="0.25">
      <c r="C11" s="34"/>
      <c r="D11" s="34"/>
      <c r="E11" s="35"/>
      <c r="F11" s="34"/>
      <c r="G11" s="34"/>
      <c r="H11" s="34"/>
      <c r="I11" s="34"/>
      <c r="J11" s="35"/>
      <c r="K11" s="35"/>
      <c r="L11" s="35"/>
      <c r="M11" s="34"/>
      <c r="N11" s="34"/>
      <c r="O11" s="34"/>
      <c r="P11" s="34"/>
      <c r="Q11" s="34"/>
      <c r="R11" s="34"/>
      <c r="S11" s="34"/>
      <c r="T11" s="34"/>
      <c r="U11" s="35"/>
      <c r="V11" s="35"/>
      <c r="W11" s="34"/>
      <c r="X11" s="35"/>
      <c r="Y11" s="34"/>
      <c r="Z11" s="36"/>
      <c r="AB11" s="2"/>
    </row>
    <row r="12" spans="2:28" ht="20.149999999999999" customHeight="1" x14ac:dyDescent="0.25">
      <c r="B12" s="20">
        <v>1988</v>
      </c>
      <c r="C12" s="37">
        <v>436.5</v>
      </c>
      <c r="D12" s="37">
        <v>556.6</v>
      </c>
      <c r="E12" s="38">
        <f t="shared" ref="E12:E22" si="0">+C12-D12</f>
        <v>-120.10000000000002</v>
      </c>
      <c r="F12" s="37">
        <v>145.6</v>
      </c>
      <c r="G12" s="37">
        <v>-54.3</v>
      </c>
      <c r="H12" s="37">
        <v>-5.0999999999999996</v>
      </c>
      <c r="I12" s="37">
        <v>118.5</v>
      </c>
      <c r="J12" s="38">
        <f>+G12+H12+I12</f>
        <v>59.1</v>
      </c>
      <c r="K12" s="38">
        <f>+J12+F12+E12</f>
        <v>84.599999999999966</v>
      </c>
      <c r="L12" s="38">
        <f>+K12/AA12*100</f>
        <v>5.3287981859410412</v>
      </c>
      <c r="M12" s="37"/>
      <c r="N12" s="37">
        <v>13.9</v>
      </c>
      <c r="O12" s="37">
        <v>-1</v>
      </c>
      <c r="P12" s="37">
        <f t="shared" ref="P12:P27" si="1">+N12+O12</f>
        <v>12.9</v>
      </c>
      <c r="Q12" s="37"/>
      <c r="R12" s="37">
        <v>32.299999999999997</v>
      </c>
      <c r="S12" s="37">
        <v>4.4000000000000004</v>
      </c>
      <c r="T12" s="37">
        <v>10.8</v>
      </c>
      <c r="U12" s="38">
        <f t="shared" ref="U12:U34" si="2">+T12+S12+R12</f>
        <v>47.5</v>
      </c>
      <c r="V12" s="38">
        <f t="shared" ref="V12:V34" si="3">+P12+U12</f>
        <v>60.4</v>
      </c>
      <c r="W12" s="37">
        <v>15.1</v>
      </c>
      <c r="X12" s="38">
        <f t="shared" ref="X12:X21" si="4">+K12+V12+W12</f>
        <v>160.09999999999997</v>
      </c>
      <c r="Y12" s="37">
        <f t="shared" ref="Y12:Y23" si="5">-X12</f>
        <v>-160.09999999999997</v>
      </c>
      <c r="Z12" s="20">
        <v>1988</v>
      </c>
      <c r="AA12" s="2">
        <v>1587.6</v>
      </c>
      <c r="AB12" s="2"/>
    </row>
    <row r="13" spans="2:28" ht="20.149999999999999" customHeight="1" x14ac:dyDescent="0.25">
      <c r="B13" s="20">
        <v>1989</v>
      </c>
      <c r="C13" s="37">
        <v>559.4</v>
      </c>
      <c r="D13" s="37">
        <v>725.3</v>
      </c>
      <c r="E13" s="38">
        <f t="shared" si="0"/>
        <v>-165.89999999999998</v>
      </c>
      <c r="F13" s="37">
        <v>239.7</v>
      </c>
      <c r="G13" s="37">
        <v>-70.2</v>
      </c>
      <c r="H13" s="37">
        <v>-21.5</v>
      </c>
      <c r="I13" s="37">
        <v>102.9</v>
      </c>
      <c r="J13" s="38">
        <f>+G13+H13+I13</f>
        <v>11.200000000000003</v>
      </c>
      <c r="K13" s="38">
        <f>+J13+F13+E13</f>
        <v>85</v>
      </c>
      <c r="L13" s="38">
        <f t="shared" ref="L13:L19" si="6">+K13/AA13*100</f>
        <v>4.5686643375436713</v>
      </c>
      <c r="M13" s="37"/>
      <c r="N13" s="37">
        <v>-16.5</v>
      </c>
      <c r="O13" s="37">
        <v>-32.5</v>
      </c>
      <c r="P13" s="37">
        <f t="shared" si="1"/>
        <v>-49</v>
      </c>
      <c r="Q13" s="37"/>
      <c r="R13" s="37">
        <v>28.7</v>
      </c>
      <c r="S13" s="37">
        <v>-9.5</v>
      </c>
      <c r="T13" s="37">
        <v>-58.1</v>
      </c>
      <c r="U13" s="38">
        <f t="shared" si="2"/>
        <v>-38.899999999999991</v>
      </c>
      <c r="V13" s="38">
        <f t="shared" si="3"/>
        <v>-87.899999999999991</v>
      </c>
      <c r="W13" s="37">
        <v>-18.3</v>
      </c>
      <c r="X13" s="38">
        <f t="shared" si="4"/>
        <v>-21.199999999999992</v>
      </c>
      <c r="Y13" s="37">
        <f t="shared" si="5"/>
        <v>21.199999999999992</v>
      </c>
      <c r="Z13" s="20">
        <v>1989</v>
      </c>
      <c r="AA13" s="2">
        <v>1860.5</v>
      </c>
      <c r="AB13" s="2"/>
    </row>
    <row r="14" spans="2:28" ht="20.149999999999999" customHeight="1" x14ac:dyDescent="0.25">
      <c r="B14" s="20">
        <v>1990</v>
      </c>
      <c r="C14" s="37">
        <v>618.29999999999995</v>
      </c>
      <c r="D14" s="37">
        <v>950.2</v>
      </c>
      <c r="E14" s="38">
        <f t="shared" si="0"/>
        <v>-331.90000000000009</v>
      </c>
      <c r="F14" s="37">
        <v>267.89999999999998</v>
      </c>
      <c r="G14" s="37">
        <v>-70.3</v>
      </c>
      <c r="H14" s="37">
        <v>-33</v>
      </c>
      <c r="I14" s="37">
        <v>101.5</v>
      </c>
      <c r="J14" s="38">
        <f>+G14+H14+I14</f>
        <v>-1.7999999999999972</v>
      </c>
      <c r="K14" s="38">
        <f>+J14+F14+E14</f>
        <v>-65.800000000000125</v>
      </c>
      <c r="L14" s="38">
        <f t="shared" si="6"/>
        <v>-3.2627559875043448</v>
      </c>
      <c r="M14" s="37"/>
      <c r="N14" s="37">
        <v>-2.5</v>
      </c>
      <c r="O14" s="37">
        <v>-42.1</v>
      </c>
      <c r="P14" s="37">
        <f t="shared" si="1"/>
        <v>-44.6</v>
      </c>
      <c r="Q14" s="37"/>
      <c r="R14" s="37">
        <v>100.4</v>
      </c>
      <c r="S14" s="37">
        <v>5</v>
      </c>
      <c r="T14" s="37">
        <v>16.2</v>
      </c>
      <c r="U14" s="38">
        <f t="shared" si="2"/>
        <v>121.60000000000001</v>
      </c>
      <c r="V14" s="38">
        <f t="shared" si="3"/>
        <v>77</v>
      </c>
      <c r="W14" s="37">
        <v>43.3</v>
      </c>
      <c r="X14" s="38">
        <f t="shared" si="4"/>
        <v>54.499999999999872</v>
      </c>
      <c r="Y14" s="37">
        <f t="shared" si="5"/>
        <v>-54.499999999999872</v>
      </c>
      <c r="Z14" s="20">
        <v>1990</v>
      </c>
      <c r="AA14" s="2">
        <v>2016.7</v>
      </c>
      <c r="AB14" s="2"/>
    </row>
    <row r="15" spans="2:28" ht="18" customHeight="1" x14ac:dyDescent="0.25">
      <c r="B15" s="20">
        <v>1991</v>
      </c>
      <c r="C15" s="37">
        <v>540.79999999999995</v>
      </c>
      <c r="D15" s="37">
        <v>810.6</v>
      </c>
      <c r="E15" s="38">
        <f t="shared" si="0"/>
        <v>-269.80000000000007</v>
      </c>
      <c r="F15" s="37">
        <v>232.5</v>
      </c>
      <c r="G15" s="37">
        <v>-58.5</v>
      </c>
      <c r="H15" s="37">
        <v>-36.299999999999997</v>
      </c>
      <c r="I15" s="37">
        <v>142.1</v>
      </c>
      <c r="J15" s="38">
        <f>+G15+H15+I15</f>
        <v>47.3</v>
      </c>
      <c r="K15" s="38">
        <f>+J15+F15+E15</f>
        <v>9.9999999999999432</v>
      </c>
      <c r="L15" s="38">
        <f t="shared" si="6"/>
        <v>0.47689446325527884</v>
      </c>
      <c r="M15" s="37"/>
      <c r="N15" s="37">
        <v>-22.9</v>
      </c>
      <c r="O15" s="37">
        <v>-22.8</v>
      </c>
      <c r="P15" s="37">
        <f t="shared" si="1"/>
        <v>-45.7</v>
      </c>
      <c r="Q15" s="37"/>
      <c r="R15" s="37">
        <v>-5.9</v>
      </c>
      <c r="S15" s="37">
        <v>1.7</v>
      </c>
      <c r="T15" s="37">
        <v>23.5</v>
      </c>
      <c r="U15" s="38">
        <f t="shared" si="2"/>
        <v>19.299999999999997</v>
      </c>
      <c r="V15" s="38">
        <f t="shared" si="3"/>
        <v>-26.400000000000006</v>
      </c>
      <c r="W15" s="37">
        <v>29.1</v>
      </c>
      <c r="X15" s="38">
        <f t="shared" si="4"/>
        <v>12.699999999999939</v>
      </c>
      <c r="Y15" s="37">
        <f t="shared" si="5"/>
        <v>-12.699999999999939</v>
      </c>
      <c r="Z15" s="20">
        <v>1991</v>
      </c>
      <c r="AA15" s="2">
        <v>2096.9</v>
      </c>
      <c r="AB15" s="2"/>
    </row>
    <row r="16" spans="2:28" ht="17.149999999999999" customHeight="1" x14ac:dyDescent="0.25">
      <c r="B16" s="20">
        <v>1992</v>
      </c>
      <c r="C16" s="37">
        <v>515.79999999999995</v>
      </c>
      <c r="D16" s="37">
        <v>809.8</v>
      </c>
      <c r="E16" s="38">
        <f t="shared" si="0"/>
        <v>-294</v>
      </c>
      <c r="F16" s="37">
        <v>258.8</v>
      </c>
      <c r="G16" s="37">
        <v>-75.2</v>
      </c>
      <c r="H16" s="37">
        <v>-24.5</v>
      </c>
      <c r="I16" s="37">
        <v>141.9</v>
      </c>
      <c r="J16" s="38">
        <f t="shared" ref="J16:J22" si="7">+G16+H16+I16</f>
        <v>42.2</v>
      </c>
      <c r="K16" s="38">
        <v>6.9</v>
      </c>
      <c r="L16" s="38">
        <f t="shared" si="6"/>
        <v>0.29958318860715527</v>
      </c>
      <c r="M16" s="37"/>
      <c r="N16" s="37">
        <v>-17.3</v>
      </c>
      <c r="O16" s="37">
        <v>-20.8</v>
      </c>
      <c r="P16" s="37">
        <f t="shared" si="1"/>
        <v>-38.1</v>
      </c>
      <c r="Q16" s="37"/>
      <c r="R16" s="37">
        <v>105.3</v>
      </c>
      <c r="S16" s="37">
        <v>9.4</v>
      </c>
      <c r="T16" s="37">
        <v>11.6</v>
      </c>
      <c r="U16" s="38">
        <f t="shared" ref="U16:U24" si="8">+T16+S16+R16</f>
        <v>126.3</v>
      </c>
      <c r="V16" s="38">
        <f>+P16+U16</f>
        <v>88.199999999999989</v>
      </c>
      <c r="W16" s="37">
        <v>-14.95</v>
      </c>
      <c r="X16" s="38">
        <f>+K16+V16+W16</f>
        <v>80.149999999999991</v>
      </c>
      <c r="Y16" s="37">
        <f t="shared" si="5"/>
        <v>-80.149999999999991</v>
      </c>
      <c r="Z16" s="20">
        <v>1992</v>
      </c>
      <c r="AA16" s="2">
        <v>2303.1999999999998</v>
      </c>
      <c r="AB16" s="2"/>
    </row>
    <row r="17" spans="2:28" ht="17.149999999999999" customHeight="1" x14ac:dyDescent="0.25">
      <c r="B17" s="20">
        <v>1993</v>
      </c>
      <c r="C17" s="37">
        <v>581</v>
      </c>
      <c r="D17" s="37">
        <v>1006.5</v>
      </c>
      <c r="E17" s="38">
        <f t="shared" si="0"/>
        <v>-425.5</v>
      </c>
      <c r="F17" s="37">
        <v>286.7</v>
      </c>
      <c r="G17" s="37">
        <v>-83.6</v>
      </c>
      <c r="H17" s="37">
        <v>-17.100000000000001</v>
      </c>
      <c r="I17" s="37">
        <v>123.6</v>
      </c>
      <c r="J17" s="38">
        <f t="shared" si="7"/>
        <v>22.900000000000006</v>
      </c>
      <c r="K17" s="38">
        <v>-115.9</v>
      </c>
      <c r="L17" s="38">
        <f t="shared" si="6"/>
        <v>-4.5946481665014867</v>
      </c>
      <c r="M17" s="37"/>
      <c r="N17" s="37">
        <v>-12.7</v>
      </c>
      <c r="O17" s="37">
        <v>-36.1</v>
      </c>
      <c r="P17" s="37">
        <f t="shared" si="1"/>
        <v>-48.8</v>
      </c>
      <c r="Q17" s="37"/>
      <c r="R17" s="37">
        <v>116.9</v>
      </c>
      <c r="S17" s="37">
        <v>-26.6</v>
      </c>
      <c r="T17" s="37">
        <v>-20.8</v>
      </c>
      <c r="U17" s="38">
        <f t="shared" si="8"/>
        <v>69.5</v>
      </c>
      <c r="V17" s="38">
        <f t="shared" si="3"/>
        <v>20.700000000000003</v>
      </c>
      <c r="W17" s="37">
        <v>29</v>
      </c>
      <c r="X17" s="38">
        <f t="shared" si="4"/>
        <v>-66.2</v>
      </c>
      <c r="Y17" s="37">
        <f t="shared" si="5"/>
        <v>66.2</v>
      </c>
      <c r="Z17" s="20">
        <v>1993</v>
      </c>
      <c r="AA17" s="2">
        <v>2522.5</v>
      </c>
      <c r="AB17" s="2"/>
    </row>
    <row r="18" spans="2:28" ht="17.149999999999999" customHeight="1" x14ac:dyDescent="0.25">
      <c r="B18" s="20">
        <v>1994</v>
      </c>
      <c r="C18" s="37">
        <v>727</v>
      </c>
      <c r="D18" s="37">
        <v>1053.7</v>
      </c>
      <c r="E18" s="38">
        <f t="shared" si="0"/>
        <v>-326.70000000000005</v>
      </c>
      <c r="F18" s="37">
        <v>290.3</v>
      </c>
      <c r="G18" s="37">
        <v>-126.1</v>
      </c>
      <c r="H18" s="37">
        <v>-34.799999999999997</v>
      </c>
      <c r="I18" s="37">
        <v>105.4</v>
      </c>
      <c r="J18" s="38">
        <f t="shared" si="7"/>
        <v>-55.499999999999972</v>
      </c>
      <c r="K18" s="38">
        <v>-91.9</v>
      </c>
      <c r="L18" s="38">
        <f t="shared" si="6"/>
        <v>-3.4379559313157011</v>
      </c>
      <c r="M18" s="37"/>
      <c r="N18" s="37">
        <v>5.3</v>
      </c>
      <c r="O18" s="37">
        <v>-53.9</v>
      </c>
      <c r="P18" s="37">
        <f t="shared" si="1"/>
        <v>-48.6</v>
      </c>
      <c r="Q18" s="37"/>
      <c r="R18" s="37">
        <v>99.9</v>
      </c>
      <c r="S18" s="37">
        <v>31.1</v>
      </c>
      <c r="T18" s="37">
        <v>-0.7</v>
      </c>
      <c r="U18" s="38">
        <f t="shared" si="8"/>
        <v>130.30000000000001</v>
      </c>
      <c r="V18" s="38">
        <f t="shared" si="3"/>
        <v>81.700000000000017</v>
      </c>
      <c r="W18" s="37">
        <v>-2.9</v>
      </c>
      <c r="X18" s="38">
        <f t="shared" si="4"/>
        <v>-13.099999999999989</v>
      </c>
      <c r="Y18" s="37">
        <f t="shared" si="5"/>
        <v>13.099999999999989</v>
      </c>
      <c r="Z18" s="20">
        <v>1994</v>
      </c>
      <c r="AA18" s="2">
        <v>2673.1</v>
      </c>
      <c r="AB18" s="2"/>
    </row>
    <row r="19" spans="2:28" ht="17.149999999999999" customHeight="1" x14ac:dyDescent="0.25">
      <c r="B19" s="20">
        <v>1995</v>
      </c>
      <c r="C19" s="37">
        <v>740.8</v>
      </c>
      <c r="D19" s="37">
        <v>1070.8</v>
      </c>
      <c r="E19" s="38">
        <f t="shared" si="0"/>
        <v>-330</v>
      </c>
      <c r="F19" s="37">
        <v>278.7</v>
      </c>
      <c r="G19" s="37">
        <v>-101.2</v>
      </c>
      <c r="H19" s="37">
        <v>-37.200000000000003</v>
      </c>
      <c r="I19" s="37">
        <v>164.6</v>
      </c>
      <c r="J19" s="38">
        <f t="shared" si="7"/>
        <v>26.199999999999989</v>
      </c>
      <c r="K19" s="38">
        <v>-25.1</v>
      </c>
      <c r="L19" s="38">
        <f t="shared" si="6"/>
        <v>-0.89646058787813854</v>
      </c>
      <c r="M19" s="37"/>
      <c r="N19" s="37">
        <v>-5.0999999999999996</v>
      </c>
      <c r="O19" s="37">
        <v>-17.899999999999999</v>
      </c>
      <c r="P19" s="37">
        <f t="shared" si="1"/>
        <v>-23</v>
      </c>
      <c r="Q19" s="37"/>
      <c r="R19" s="37">
        <v>76.2</v>
      </c>
      <c r="S19" s="37">
        <v>30</v>
      </c>
      <c r="T19" s="37">
        <v>25.6</v>
      </c>
      <c r="U19" s="38">
        <f t="shared" si="8"/>
        <v>131.80000000000001</v>
      </c>
      <c r="V19" s="38">
        <f t="shared" si="3"/>
        <v>108.80000000000001</v>
      </c>
      <c r="W19" s="37">
        <v>24.5</v>
      </c>
      <c r="X19" s="38">
        <f t="shared" si="4"/>
        <v>108.20000000000002</v>
      </c>
      <c r="Y19" s="37">
        <f t="shared" si="5"/>
        <v>-108.20000000000002</v>
      </c>
      <c r="Z19" s="20">
        <v>1995</v>
      </c>
      <c r="AA19" s="2">
        <v>2799.9</v>
      </c>
      <c r="AB19" s="2"/>
    </row>
    <row r="20" spans="2:28" ht="17.149999999999999" customHeight="1" x14ac:dyDescent="0.25">
      <c r="B20" s="20">
        <v>1996</v>
      </c>
      <c r="C20" s="37">
        <v>913.6</v>
      </c>
      <c r="D20" s="37">
        <v>1179.5</v>
      </c>
      <c r="E20" s="38">
        <f t="shared" si="0"/>
        <v>-265.89999999999998</v>
      </c>
      <c r="F20" s="37">
        <v>326.8</v>
      </c>
      <c r="G20" s="37">
        <v>-86</v>
      </c>
      <c r="H20" s="37">
        <v>-42.7</v>
      </c>
      <c r="I20" s="37">
        <v>155.1</v>
      </c>
      <c r="J20" s="38">
        <f t="shared" si="7"/>
        <v>26.400000000000006</v>
      </c>
      <c r="K20" s="38">
        <v>87.3</v>
      </c>
      <c r="L20" s="38">
        <v>3</v>
      </c>
      <c r="M20" s="37"/>
      <c r="N20" s="37">
        <v>-2.5</v>
      </c>
      <c r="O20" s="37">
        <v>-7.3</v>
      </c>
      <c r="P20" s="37">
        <f t="shared" si="1"/>
        <v>-9.8000000000000007</v>
      </c>
      <c r="Q20" s="37"/>
      <c r="R20" s="37">
        <v>-33</v>
      </c>
      <c r="S20" s="37">
        <v>30.2</v>
      </c>
      <c r="T20" s="37">
        <v>22.6</v>
      </c>
      <c r="U20" s="38">
        <f t="shared" si="8"/>
        <v>19.799999999999997</v>
      </c>
      <c r="V20" s="38">
        <f t="shared" si="3"/>
        <v>9.9999999999999964</v>
      </c>
      <c r="W20" s="37">
        <v>1.7</v>
      </c>
      <c r="X20" s="38">
        <f t="shared" si="4"/>
        <v>99</v>
      </c>
      <c r="Y20" s="37">
        <f t="shared" si="5"/>
        <v>-99</v>
      </c>
      <c r="Z20" s="20">
        <v>1996</v>
      </c>
      <c r="AA20" s="39">
        <v>2962.3</v>
      </c>
      <c r="AB20" s="2"/>
    </row>
    <row r="21" spans="2:28" s="12" customFormat="1" ht="17.149999999999999" customHeight="1" x14ac:dyDescent="0.25">
      <c r="B21" s="40">
        <v>1997</v>
      </c>
      <c r="C21" s="38">
        <f>SUM(C31:C34)</f>
        <v>803.8</v>
      </c>
      <c r="D21" s="38">
        <v>1182.3</v>
      </c>
      <c r="E21" s="38">
        <f t="shared" si="0"/>
        <v>-378.5</v>
      </c>
      <c r="F21" s="38">
        <v>426.3</v>
      </c>
      <c r="G21" s="38">
        <f>SUM(G31:G34)</f>
        <v>-104.08999999999999</v>
      </c>
      <c r="H21" s="38">
        <f>SUM(H31:H34)</f>
        <v>-16.498999999999999</v>
      </c>
      <c r="I21" s="38">
        <v>118.3</v>
      </c>
      <c r="J21" s="38">
        <f t="shared" si="7"/>
        <v>-2.2889999999999873</v>
      </c>
      <c r="K21" s="38">
        <v>44.5</v>
      </c>
      <c r="L21" s="38">
        <f>SUM(L31:L34)</f>
        <v>1.5191937011989924</v>
      </c>
      <c r="M21" s="38"/>
      <c r="N21" s="38">
        <v>-7.2</v>
      </c>
      <c r="O21" s="38">
        <f>SUM(O31:O34)</f>
        <v>-2.5999999999999996</v>
      </c>
      <c r="P21" s="38">
        <f t="shared" si="1"/>
        <v>-9.8000000000000007</v>
      </c>
      <c r="Q21" s="38"/>
      <c r="R21" s="38">
        <f>SUM(R31:R34)</f>
        <v>-10.600000000000003</v>
      </c>
      <c r="S21" s="38">
        <v>-11.2</v>
      </c>
      <c r="T21" s="38">
        <f>SUM(T31:T34)</f>
        <v>-10.160000000000004</v>
      </c>
      <c r="U21" s="38">
        <f t="shared" si="8"/>
        <v>-31.960000000000008</v>
      </c>
      <c r="V21" s="38">
        <f t="shared" si="3"/>
        <v>-41.760000000000005</v>
      </c>
      <c r="W21" s="38">
        <v>-42.7</v>
      </c>
      <c r="X21" s="38">
        <f t="shared" si="4"/>
        <v>-39.960000000000008</v>
      </c>
      <c r="Y21" s="38">
        <f t="shared" si="5"/>
        <v>39.960000000000008</v>
      </c>
      <c r="Z21" s="40">
        <v>1997</v>
      </c>
      <c r="AA21" s="41">
        <v>3060.9</v>
      </c>
    </row>
    <row r="22" spans="2:28" s="12" customFormat="1" ht="17.149999999999999" customHeight="1" x14ac:dyDescent="0.25">
      <c r="B22" s="40">
        <v>1998</v>
      </c>
      <c r="C22" s="38">
        <f>SUM(C37:C40)</f>
        <v>839.5</v>
      </c>
      <c r="D22" s="38">
        <v>1221.0999999999999</v>
      </c>
      <c r="E22" s="38">
        <f t="shared" si="0"/>
        <v>-381.59999999999991</v>
      </c>
      <c r="F22" s="38">
        <v>351.9</v>
      </c>
      <c r="G22" s="38">
        <f>SUM(G37:G40)</f>
        <v>-161.94</v>
      </c>
      <c r="H22" s="38">
        <f>SUM(H37:H40)</f>
        <v>-13.899999999999999</v>
      </c>
      <c r="I22" s="38">
        <f>SUM(I37:I40)</f>
        <v>188.5</v>
      </c>
      <c r="J22" s="38">
        <f t="shared" si="7"/>
        <v>12.659999999999997</v>
      </c>
      <c r="K22" s="38">
        <v>-17</v>
      </c>
      <c r="L22" s="38">
        <f>SUM(L37:L40)</f>
        <v>-0.51830196723308219</v>
      </c>
      <c r="M22" s="38"/>
      <c r="N22" s="38">
        <v>-13.4</v>
      </c>
      <c r="O22" s="38">
        <f>SUM(O37:O40)</f>
        <v>60.346000000000004</v>
      </c>
      <c r="P22" s="38">
        <f t="shared" si="1"/>
        <v>46.946000000000005</v>
      </c>
      <c r="Q22" s="38"/>
      <c r="R22" s="38">
        <f>SUM(R37:R40)</f>
        <v>139.88</v>
      </c>
      <c r="S22" s="38">
        <v>24</v>
      </c>
      <c r="T22" s="38">
        <f>SUM(T37:T40)</f>
        <v>-53.2</v>
      </c>
      <c r="U22" s="38">
        <f t="shared" si="8"/>
        <v>110.67999999999999</v>
      </c>
      <c r="V22" s="38">
        <f t="shared" si="3"/>
        <v>157.626</v>
      </c>
      <c r="W22" s="38">
        <f>SUM(W37:W40)</f>
        <v>-43.350000000000009</v>
      </c>
      <c r="X22" s="38">
        <v>97.2</v>
      </c>
      <c r="Y22" s="38">
        <f t="shared" si="5"/>
        <v>-97.2</v>
      </c>
      <c r="Z22" s="40">
        <v>1998</v>
      </c>
      <c r="AA22" s="41">
        <v>3283.8</v>
      </c>
    </row>
    <row r="23" spans="2:28" s="12" customFormat="1" ht="17.149999999999999" customHeight="1" x14ac:dyDescent="0.25">
      <c r="B23" s="40">
        <v>1999</v>
      </c>
      <c r="C23" s="38">
        <f>SUM(C43:C46)</f>
        <v>1047</v>
      </c>
      <c r="D23" s="38">
        <v>1540.4</v>
      </c>
      <c r="E23" s="38">
        <v>-493.4</v>
      </c>
      <c r="F23" s="38">
        <v>400.5</v>
      </c>
      <c r="G23" s="38">
        <f>SUM(G43:G46)</f>
        <v>-173.3</v>
      </c>
      <c r="H23" s="38">
        <f>SUM(H43:H46)</f>
        <v>-21</v>
      </c>
      <c r="I23" s="38">
        <f>SUM(I43:I46)</f>
        <v>146.29999999999998</v>
      </c>
      <c r="J23" s="38">
        <f>SUM(J43:J46)</f>
        <v>-47.999999999999993</v>
      </c>
      <c r="K23" s="38">
        <v>-140.9</v>
      </c>
      <c r="L23" s="38">
        <f>SUM(L43:L46)</f>
        <v>-3.8473090680719775</v>
      </c>
      <c r="M23" s="38"/>
      <c r="N23" s="38">
        <f>SUM(N43:N46)</f>
        <v>-29.3</v>
      </c>
      <c r="O23" s="38">
        <f>SUM(O43:O46)</f>
        <v>141.20000000000002</v>
      </c>
      <c r="P23" s="38">
        <f t="shared" si="1"/>
        <v>111.90000000000002</v>
      </c>
      <c r="Q23" s="38"/>
      <c r="R23" s="38">
        <f>SUM(R43:R46)</f>
        <v>-78.500000000000014</v>
      </c>
      <c r="S23" s="38">
        <f>SUM(S43:S46)</f>
        <v>2.7999999999999985</v>
      </c>
      <c r="T23" s="38">
        <f>SUM(T43:T46)</f>
        <v>139.80000000000001</v>
      </c>
      <c r="U23" s="38">
        <f t="shared" si="8"/>
        <v>64.100000000000009</v>
      </c>
      <c r="V23" s="38">
        <f>+P23+U23</f>
        <v>176.00000000000003</v>
      </c>
      <c r="W23" s="38">
        <f>SUM(W43:W46)</f>
        <v>32.300000000000011</v>
      </c>
      <c r="X23" s="38">
        <f>SUM(X43:X46)</f>
        <v>67.399999999999949</v>
      </c>
      <c r="Y23" s="38">
        <f t="shared" si="5"/>
        <v>-67.399999999999949</v>
      </c>
      <c r="Z23" s="40">
        <v>1999</v>
      </c>
      <c r="AA23" s="41">
        <v>3662.3</v>
      </c>
      <c r="AB23" s="41"/>
    </row>
    <row r="24" spans="2:28" s="12" customFormat="1" ht="17.149999999999999" customHeight="1" x14ac:dyDescent="0.25">
      <c r="B24" s="20">
        <v>2000</v>
      </c>
      <c r="C24" s="38">
        <f t="shared" ref="C24:L24" si="9">SUM(C49:C52)</f>
        <v>1129.2</v>
      </c>
      <c r="D24" s="38">
        <f t="shared" si="9"/>
        <v>1518.7500000000002</v>
      </c>
      <c r="E24" s="38">
        <f t="shared" si="9"/>
        <v>-389.55</v>
      </c>
      <c r="F24" s="38">
        <f t="shared" si="9"/>
        <v>167.65</v>
      </c>
      <c r="G24" s="38">
        <f t="shared" si="9"/>
        <v>-68.899999999999991</v>
      </c>
      <c r="H24" s="38">
        <f t="shared" si="9"/>
        <v>-26.299999999999997</v>
      </c>
      <c r="I24" s="38">
        <f t="shared" si="9"/>
        <v>113.9</v>
      </c>
      <c r="J24" s="38">
        <f t="shared" si="9"/>
        <v>18.70000000000001</v>
      </c>
      <c r="K24" s="38">
        <f t="shared" si="9"/>
        <v>-203.20000000000002</v>
      </c>
      <c r="L24" s="38">
        <f t="shared" si="9"/>
        <v>-5.7977630677927401</v>
      </c>
      <c r="M24" s="38"/>
      <c r="N24" s="38">
        <f>SUM(N49:N52)</f>
        <v>-18.299999999999997</v>
      </c>
      <c r="O24" s="38">
        <f>SUM(O49:O52)</f>
        <v>-5.8999999999999995</v>
      </c>
      <c r="P24" s="38">
        <f t="shared" si="1"/>
        <v>-24.199999999999996</v>
      </c>
      <c r="Q24" s="38"/>
      <c r="R24" s="38">
        <f>SUM(R49:R52)</f>
        <v>44</v>
      </c>
      <c r="S24" s="38">
        <f>SUM(S49:S52)</f>
        <v>-22.9</v>
      </c>
      <c r="T24" s="38">
        <f>SUM(T49:T52)</f>
        <v>226.1</v>
      </c>
      <c r="U24" s="38">
        <f t="shared" si="8"/>
        <v>247.2</v>
      </c>
      <c r="V24" s="38">
        <f>SUM(V49:V52)</f>
        <v>223</v>
      </c>
      <c r="W24" s="38">
        <f>SUM(W49:W52)</f>
        <v>79.599999999999994</v>
      </c>
      <c r="X24" s="38">
        <f>SUM(X49:X52)</f>
        <v>99.4</v>
      </c>
      <c r="Y24" s="38">
        <f>SUM(Y49:Y52)</f>
        <v>-99.4</v>
      </c>
      <c r="Z24" s="40">
        <v>2000</v>
      </c>
      <c r="AA24" s="41">
        <v>3504.8</v>
      </c>
      <c r="AB24" s="41"/>
    </row>
    <row r="25" spans="2:28" s="12" customFormat="1" ht="17.149999999999999" customHeight="1" x14ac:dyDescent="0.25">
      <c r="B25" s="20">
        <v>2001</v>
      </c>
      <c r="C25" s="38">
        <f>SUM(C55:C58)</f>
        <v>1101.5</v>
      </c>
      <c r="D25" s="38">
        <f>SUM(D55:D58)</f>
        <v>1511.9</v>
      </c>
      <c r="E25" s="38">
        <f>+C25-D25</f>
        <v>-410.40000000000009</v>
      </c>
      <c r="F25" s="38">
        <f t="shared" ref="F25:L25" si="10">SUM(F55:F58)</f>
        <v>232.6</v>
      </c>
      <c r="G25" s="38">
        <f t="shared" si="10"/>
        <v>-169.6</v>
      </c>
      <c r="H25" s="38">
        <f t="shared" si="10"/>
        <v>92.6</v>
      </c>
      <c r="I25" s="38">
        <f t="shared" si="10"/>
        <v>129.30000000000001</v>
      </c>
      <c r="J25" s="38">
        <f t="shared" si="10"/>
        <v>52.3</v>
      </c>
      <c r="K25" s="38">
        <f>SUM(K55:K58)</f>
        <v>-125.50000000000006</v>
      </c>
      <c r="L25" s="38">
        <f t="shared" si="10"/>
        <v>-3.3343075001992628</v>
      </c>
      <c r="M25" s="38">
        <f>SUM(M50:M52)</f>
        <v>0</v>
      </c>
      <c r="N25" s="38">
        <f>SUM(N55:N58)</f>
        <v>-10.1</v>
      </c>
      <c r="O25" s="38">
        <f>SUM(O55:O58)</f>
        <v>-6.4</v>
      </c>
      <c r="P25" s="38">
        <f t="shared" si="1"/>
        <v>-16.5</v>
      </c>
      <c r="Q25" s="38">
        <f>SUM(Q50:Q52)</f>
        <v>0</v>
      </c>
      <c r="R25" s="38">
        <f t="shared" ref="R25:Y25" si="11">SUM(R55:R58)</f>
        <v>96.8</v>
      </c>
      <c r="S25" s="38">
        <f t="shared" si="11"/>
        <v>36.6</v>
      </c>
      <c r="T25" s="38">
        <f t="shared" si="11"/>
        <v>61.5</v>
      </c>
      <c r="U25" s="38">
        <f t="shared" si="2"/>
        <v>194.89999999999998</v>
      </c>
      <c r="V25" s="38">
        <f t="shared" si="11"/>
        <v>178.39999999999998</v>
      </c>
      <c r="W25" s="38">
        <f t="shared" si="11"/>
        <v>-83.1</v>
      </c>
      <c r="X25" s="38">
        <f t="shared" si="11"/>
        <v>-30.200000000000003</v>
      </c>
      <c r="Y25" s="38">
        <f t="shared" si="11"/>
        <v>30.200000000000003</v>
      </c>
      <c r="Z25" s="40">
        <v>2001</v>
      </c>
      <c r="AA25" s="41">
        <v>3763.9</v>
      </c>
      <c r="AB25" s="41"/>
    </row>
    <row r="26" spans="2:28" s="12" customFormat="1" ht="17.149999999999999" customHeight="1" x14ac:dyDescent="0.25">
      <c r="B26" s="74" t="s">
        <v>58</v>
      </c>
      <c r="C26" s="38">
        <f>SUM(C61:C64)</f>
        <v>1065.7</v>
      </c>
      <c r="D26" s="38">
        <f t="shared" ref="D26:Y26" si="12">SUM(D61:D64)</f>
        <v>1658.9</v>
      </c>
      <c r="E26" s="38">
        <f t="shared" si="12"/>
        <v>-593.19999999999993</v>
      </c>
      <c r="F26" s="38">
        <f t="shared" si="12"/>
        <v>351.2</v>
      </c>
      <c r="G26" s="38">
        <f t="shared" si="12"/>
        <v>-170.3</v>
      </c>
      <c r="H26" s="38">
        <f t="shared" si="12"/>
        <v>115.39999999999999</v>
      </c>
      <c r="I26" s="38">
        <f t="shared" si="12"/>
        <v>151.89999999999998</v>
      </c>
      <c r="J26" s="38">
        <f t="shared" si="12"/>
        <v>96.999999999999986</v>
      </c>
      <c r="K26" s="38">
        <f t="shared" si="12"/>
        <v>-145</v>
      </c>
      <c r="L26" s="38">
        <f t="shared" si="12"/>
        <v>-3.6530370594311337</v>
      </c>
      <c r="M26" s="38"/>
      <c r="N26" s="38">
        <f t="shared" si="12"/>
        <v>5.4000000000000012</v>
      </c>
      <c r="O26" s="38">
        <f t="shared" si="12"/>
        <v>-15.4</v>
      </c>
      <c r="P26" s="38">
        <f t="shared" si="1"/>
        <v>-10</v>
      </c>
      <c r="Q26" s="38"/>
      <c r="R26" s="38">
        <f t="shared" si="12"/>
        <v>48.6</v>
      </c>
      <c r="S26" s="38">
        <f t="shared" si="12"/>
        <v>30.9</v>
      </c>
      <c r="T26" s="38">
        <f t="shared" si="12"/>
        <v>2.5999999999999943</v>
      </c>
      <c r="U26" s="38">
        <f t="shared" si="2"/>
        <v>82.1</v>
      </c>
      <c r="V26" s="38">
        <f t="shared" si="12"/>
        <v>72.100000000000023</v>
      </c>
      <c r="W26" s="38">
        <f t="shared" si="12"/>
        <v>-15.599999999999994</v>
      </c>
      <c r="X26" s="38">
        <f t="shared" si="12"/>
        <v>-88.5</v>
      </c>
      <c r="Y26" s="38">
        <f t="shared" si="12"/>
        <v>88.5</v>
      </c>
      <c r="Z26" s="73" t="s">
        <v>58</v>
      </c>
      <c r="AA26" s="41">
        <v>3969.3</v>
      </c>
      <c r="AB26" s="41"/>
    </row>
    <row r="27" spans="2:28" s="12" customFormat="1" ht="17.149999999999999" customHeight="1" x14ac:dyDescent="0.25">
      <c r="B27" s="20" t="s">
        <v>63</v>
      </c>
      <c r="C27" s="38">
        <f>SUM(C68:C71)</f>
        <v>1119.3000000000002</v>
      </c>
      <c r="D27" s="38">
        <f>SUM(D68:D71)</f>
        <v>1876.6</v>
      </c>
      <c r="E27" s="38">
        <f t="shared" ref="E27:O27" si="13">SUM(E68:E71)</f>
        <v>-757.29999999999984</v>
      </c>
      <c r="F27" s="38">
        <f t="shared" si="13"/>
        <v>431.69200000000001</v>
      </c>
      <c r="G27" s="38">
        <f t="shared" si="13"/>
        <v>-148.1</v>
      </c>
      <c r="H27" s="38">
        <f t="shared" si="13"/>
        <v>88.140000000000015</v>
      </c>
      <c r="I27" s="38">
        <f t="shared" si="13"/>
        <v>191.60000000000002</v>
      </c>
      <c r="J27" s="38">
        <f t="shared" si="13"/>
        <v>131.64000000000001</v>
      </c>
      <c r="K27" s="38">
        <f t="shared" si="13"/>
        <v>-193.9679999999999</v>
      </c>
      <c r="L27" s="38">
        <f t="shared" si="13"/>
        <v>-4.4120576599250345</v>
      </c>
      <c r="M27" s="38"/>
      <c r="N27" s="38">
        <f t="shared" si="13"/>
        <v>12.4</v>
      </c>
      <c r="O27" s="38">
        <f t="shared" si="13"/>
        <v>-19.100000000000001</v>
      </c>
      <c r="P27" s="38">
        <f t="shared" si="1"/>
        <v>-6.7000000000000011</v>
      </c>
      <c r="Q27" s="38"/>
      <c r="R27" s="38">
        <f t="shared" ref="R27:Y27" si="14">SUM(R68:R71)</f>
        <v>167</v>
      </c>
      <c r="S27" s="38">
        <f t="shared" si="14"/>
        <v>-77.899999999999991</v>
      </c>
      <c r="T27" s="38">
        <f t="shared" si="14"/>
        <v>12.799999999999999</v>
      </c>
      <c r="U27" s="38">
        <f t="shared" si="2"/>
        <v>101.9</v>
      </c>
      <c r="V27" s="38">
        <f t="shared" si="14"/>
        <v>95.199999999999989</v>
      </c>
      <c r="W27" s="38">
        <f t="shared" si="14"/>
        <v>98.63</v>
      </c>
      <c r="X27" s="38">
        <f t="shared" si="14"/>
        <v>-0.29999999999999716</v>
      </c>
      <c r="Y27" s="38">
        <f t="shared" si="14"/>
        <v>0.29999999999999716</v>
      </c>
      <c r="Z27" s="40" t="s">
        <v>63</v>
      </c>
      <c r="AA27" s="41">
        <v>4396.3</v>
      </c>
      <c r="AB27" s="41"/>
    </row>
    <row r="28" spans="2:28" ht="16.5" customHeight="1" x14ac:dyDescent="0.25">
      <c r="B28" s="42"/>
      <c r="C28" s="43"/>
      <c r="D28" s="43"/>
      <c r="E28" s="44"/>
      <c r="F28" s="43"/>
      <c r="G28" s="43"/>
      <c r="H28" s="43"/>
      <c r="I28" s="43"/>
      <c r="J28" s="44"/>
      <c r="K28" s="44"/>
      <c r="L28" s="44"/>
      <c r="M28" s="43"/>
      <c r="N28" s="43"/>
      <c r="O28" s="43"/>
      <c r="P28" s="43"/>
      <c r="Q28" s="43"/>
      <c r="R28" s="43"/>
      <c r="S28" s="43"/>
      <c r="T28" s="43"/>
      <c r="U28" s="44"/>
      <c r="V28" s="44"/>
      <c r="W28" s="43"/>
      <c r="X28" s="44"/>
      <c r="Y28" s="43"/>
      <c r="Z28" s="45"/>
      <c r="AA28" s="42"/>
      <c r="AB28" s="2"/>
    </row>
    <row r="29" spans="2:28" ht="17.149999999999999" customHeight="1" x14ac:dyDescent="0.25">
      <c r="C29" s="37"/>
      <c r="D29" s="37"/>
      <c r="E29" s="38"/>
      <c r="F29" s="37"/>
      <c r="G29" s="37"/>
      <c r="H29" s="37"/>
      <c r="I29" s="37"/>
      <c r="J29" s="38"/>
      <c r="K29" s="38"/>
      <c r="L29" s="38"/>
      <c r="M29" s="37"/>
      <c r="N29" s="37"/>
      <c r="O29" s="37"/>
      <c r="P29" s="37"/>
      <c r="Q29" s="37"/>
      <c r="R29" s="37"/>
      <c r="S29" s="37"/>
      <c r="T29" s="37"/>
      <c r="U29" s="38"/>
      <c r="V29" s="38"/>
      <c r="W29" s="37"/>
      <c r="X29" s="38"/>
      <c r="Y29" s="37"/>
      <c r="Z29" s="28"/>
      <c r="AB29" s="2"/>
    </row>
    <row r="30" spans="2:28" ht="17.149999999999999" customHeight="1" x14ac:dyDescent="0.25">
      <c r="B30" s="20">
        <v>1997</v>
      </c>
      <c r="C30" s="37"/>
      <c r="D30" s="37"/>
      <c r="E30" s="38">
        <f>+C30-D30</f>
        <v>0</v>
      </c>
      <c r="F30" s="37"/>
      <c r="G30" s="37"/>
      <c r="H30" s="37"/>
      <c r="I30" s="37"/>
      <c r="J30" s="38">
        <f>+G30+H30+I30</f>
        <v>0</v>
      </c>
      <c r="K30" s="38">
        <f>+J30+F30+E30</f>
        <v>0</v>
      </c>
      <c r="L30" s="38"/>
      <c r="M30" s="37"/>
      <c r="N30" s="37"/>
      <c r="O30" s="37"/>
      <c r="P30" s="37">
        <f>+N30+O30</f>
        <v>0</v>
      </c>
      <c r="Q30" s="37"/>
      <c r="R30" s="37"/>
      <c r="S30" s="37"/>
      <c r="T30" s="37"/>
      <c r="U30" s="38">
        <f t="shared" si="2"/>
        <v>0</v>
      </c>
      <c r="V30" s="38"/>
      <c r="W30" s="37"/>
      <c r="X30" s="38"/>
      <c r="Y30" s="37"/>
      <c r="Z30" s="20">
        <v>1997</v>
      </c>
      <c r="AB30" s="2"/>
    </row>
    <row r="31" spans="2:28" s="12" customFormat="1" ht="17.149999999999999" customHeight="1" x14ac:dyDescent="0.25">
      <c r="B31" s="29" t="s">
        <v>45</v>
      </c>
      <c r="C31" s="38">
        <v>139.1</v>
      </c>
      <c r="D31" s="38">
        <v>253.3</v>
      </c>
      <c r="E31" s="38">
        <f>+C31-D31</f>
        <v>-114.20000000000002</v>
      </c>
      <c r="F31" s="38">
        <v>81.739999999999995</v>
      </c>
      <c r="G31" s="38">
        <v>-31.9</v>
      </c>
      <c r="H31" s="38">
        <v>-4.5</v>
      </c>
      <c r="I31" s="38">
        <v>9.5</v>
      </c>
      <c r="J31" s="38">
        <f>+G31+H31+I31</f>
        <v>-26.9</v>
      </c>
      <c r="K31" s="38">
        <v>-59.5</v>
      </c>
      <c r="L31" s="38">
        <f>+K31/AA31*100</f>
        <v>-1.943872717174687</v>
      </c>
      <c r="M31" s="38"/>
      <c r="N31" s="38">
        <v>-0.8</v>
      </c>
      <c r="O31" s="38">
        <v>-0.6</v>
      </c>
      <c r="P31" s="38">
        <f>+N31+O31</f>
        <v>-1.4</v>
      </c>
      <c r="Q31" s="38"/>
      <c r="R31" s="38">
        <v>-35.700000000000003</v>
      </c>
      <c r="S31" s="38">
        <v>-9.6</v>
      </c>
      <c r="T31" s="38">
        <v>28.74</v>
      </c>
      <c r="U31" s="38">
        <f t="shared" si="2"/>
        <v>-16.560000000000002</v>
      </c>
      <c r="V31" s="38">
        <f t="shared" si="3"/>
        <v>-17.96</v>
      </c>
      <c r="W31" s="38">
        <v>7.3</v>
      </c>
      <c r="X31" s="38">
        <f>+W31+V31+K31</f>
        <v>-70.16</v>
      </c>
      <c r="Y31" s="38">
        <f>-X31</f>
        <v>70.16</v>
      </c>
      <c r="Z31" s="29" t="s">
        <v>45</v>
      </c>
      <c r="AA31" s="41">
        <v>3060.9</v>
      </c>
    </row>
    <row r="32" spans="2:28" s="12" customFormat="1" ht="17.149999999999999" customHeight="1" x14ac:dyDescent="0.25">
      <c r="B32" s="29" t="s">
        <v>46</v>
      </c>
      <c r="C32" s="38">
        <v>173.5</v>
      </c>
      <c r="D32" s="38">
        <v>295.74</v>
      </c>
      <c r="E32" s="38">
        <f>+C32-D32</f>
        <v>-122.24000000000001</v>
      </c>
      <c r="F32" s="38">
        <v>112.05</v>
      </c>
      <c r="G32" s="38">
        <v>-26.84</v>
      </c>
      <c r="H32" s="38">
        <v>-5.2489999999999997</v>
      </c>
      <c r="I32" s="38">
        <v>25.3</v>
      </c>
      <c r="J32" s="38">
        <f>+G32+H32+I32</f>
        <v>-6.7889999999999979</v>
      </c>
      <c r="K32" s="38">
        <f>+J32+F32+E32</f>
        <v>-16.979000000000013</v>
      </c>
      <c r="L32" s="38">
        <f>+K32/AA32*100</f>
        <v>-0.55470613218334519</v>
      </c>
      <c r="M32" s="38"/>
      <c r="N32" s="38">
        <v>-1.6</v>
      </c>
      <c r="O32" s="38">
        <v>-0.6</v>
      </c>
      <c r="P32" s="38">
        <f>+N32+O32</f>
        <v>-2.2000000000000002</v>
      </c>
      <c r="Q32" s="38"/>
      <c r="R32" s="38">
        <v>15.5</v>
      </c>
      <c r="S32" s="38">
        <v>-1.0489999999999999</v>
      </c>
      <c r="T32" s="38">
        <v>-23.8</v>
      </c>
      <c r="U32" s="38">
        <f t="shared" si="2"/>
        <v>-9.3490000000000002</v>
      </c>
      <c r="V32" s="38">
        <f t="shared" si="3"/>
        <v>-11.548999999999999</v>
      </c>
      <c r="W32" s="38">
        <v>3</v>
      </c>
      <c r="X32" s="38">
        <f>+W32+V32+K32</f>
        <v>-25.528000000000013</v>
      </c>
      <c r="Y32" s="38">
        <f>-X32</f>
        <v>25.528000000000013</v>
      </c>
      <c r="Z32" s="29" t="s">
        <v>46</v>
      </c>
      <c r="AA32" s="41">
        <v>3060.9</v>
      </c>
    </row>
    <row r="33" spans="2:85" s="12" customFormat="1" ht="17.149999999999999" customHeight="1" x14ac:dyDescent="0.25">
      <c r="B33" s="29" t="s">
        <v>47</v>
      </c>
      <c r="C33" s="38">
        <v>264.89999999999998</v>
      </c>
      <c r="D33" s="38">
        <v>357.1</v>
      </c>
      <c r="E33" s="38">
        <f>+C33-D33</f>
        <v>-92.200000000000045</v>
      </c>
      <c r="F33" s="38">
        <v>134.24</v>
      </c>
      <c r="G33" s="38">
        <v>-14.05</v>
      </c>
      <c r="H33" s="38">
        <v>-3.5</v>
      </c>
      <c r="I33" s="38">
        <v>37.299999999999997</v>
      </c>
      <c r="J33" s="38">
        <f>+G33+H33+I33</f>
        <v>19.749999999999996</v>
      </c>
      <c r="K33" s="38">
        <f>+J33+F33+E33</f>
        <v>61.789999999999964</v>
      </c>
      <c r="L33" s="38">
        <f>+K33/AA33*100</f>
        <v>2.0186873141886363</v>
      </c>
      <c r="M33" s="38"/>
      <c r="N33" s="38">
        <v>-2.4</v>
      </c>
      <c r="O33" s="38">
        <v>-0.7</v>
      </c>
      <c r="P33" s="38">
        <f>+N33+O33</f>
        <v>-3.0999999999999996</v>
      </c>
      <c r="Q33" s="38"/>
      <c r="R33" s="38">
        <v>8</v>
      </c>
      <c r="S33" s="38">
        <v>12</v>
      </c>
      <c r="T33" s="38">
        <v>-9.3000000000000007</v>
      </c>
      <c r="U33" s="38">
        <f t="shared" si="2"/>
        <v>10.7</v>
      </c>
      <c r="V33" s="38">
        <f t="shared" si="3"/>
        <v>7.6</v>
      </c>
      <c r="W33" s="38">
        <v>-43.3</v>
      </c>
      <c r="X33" s="38">
        <f>+W33+V33+K33</f>
        <v>26.089999999999968</v>
      </c>
      <c r="Y33" s="38">
        <f>-X33</f>
        <v>-26.089999999999968</v>
      </c>
      <c r="Z33" s="29" t="s">
        <v>47</v>
      </c>
      <c r="AA33" s="41">
        <v>3060.9</v>
      </c>
    </row>
    <row r="34" spans="2:85" s="12" customFormat="1" ht="17.149999999999999" customHeight="1" x14ac:dyDescent="0.3">
      <c r="B34" s="29" t="s">
        <v>48</v>
      </c>
      <c r="C34" s="38">
        <v>226.3</v>
      </c>
      <c r="D34" s="38">
        <v>276.10000000000002</v>
      </c>
      <c r="E34" s="38">
        <f>+C34-D34</f>
        <v>-49.800000000000011</v>
      </c>
      <c r="F34" s="38">
        <v>99.34</v>
      </c>
      <c r="G34" s="38">
        <v>-31.3</v>
      </c>
      <c r="H34" s="38">
        <v>-3.25</v>
      </c>
      <c r="I34" s="38">
        <v>46.2</v>
      </c>
      <c r="J34" s="38">
        <f>+G34+H34+I34</f>
        <v>11.650000000000006</v>
      </c>
      <c r="K34" s="38">
        <f>+J34+F34+E34</f>
        <v>61.19</v>
      </c>
      <c r="L34" s="38">
        <f>+K34/AA34*100</f>
        <v>1.9990852363683882</v>
      </c>
      <c r="M34" s="38"/>
      <c r="N34" s="38">
        <v>-0.3</v>
      </c>
      <c r="O34" s="38">
        <v>-0.7</v>
      </c>
      <c r="P34" s="38">
        <f>+N34+O34</f>
        <v>-1</v>
      </c>
      <c r="Q34" s="38">
        <v>0.10000000000000142</v>
      </c>
      <c r="R34" s="38">
        <v>1.6</v>
      </c>
      <c r="S34" s="38">
        <v>-2.4</v>
      </c>
      <c r="T34" s="38">
        <v>-5.8</v>
      </c>
      <c r="U34" s="38">
        <f t="shared" si="2"/>
        <v>-6.6</v>
      </c>
      <c r="V34" s="38">
        <f t="shared" si="3"/>
        <v>-7.6</v>
      </c>
      <c r="W34" s="38">
        <v>-29.8</v>
      </c>
      <c r="X34" s="38">
        <f>+W34+V34+K34</f>
        <v>23.79</v>
      </c>
      <c r="Y34" s="38">
        <f>-X34</f>
        <v>-23.79</v>
      </c>
      <c r="Z34" s="29" t="s">
        <v>48</v>
      </c>
      <c r="AA34" s="41">
        <v>3060.9</v>
      </c>
      <c r="AB34" s="46"/>
      <c r="AC34" s="46"/>
      <c r="AD34" s="46">
        <v>0</v>
      </c>
      <c r="AE34" s="46">
        <v>0</v>
      </c>
      <c r="AF34" s="46">
        <v>0</v>
      </c>
      <c r="AG34" s="46">
        <v>0</v>
      </c>
      <c r="AH34" s="46">
        <v>0</v>
      </c>
      <c r="AI34" s="46">
        <v>0</v>
      </c>
      <c r="AJ34" s="46">
        <v>0</v>
      </c>
      <c r="AK34" s="46">
        <v>0</v>
      </c>
      <c r="AL34" s="46">
        <v>0</v>
      </c>
      <c r="AM34" s="46">
        <v>0</v>
      </c>
      <c r="AN34" s="46">
        <v>0</v>
      </c>
      <c r="AO34" s="46">
        <v>0</v>
      </c>
      <c r="AP34" s="46">
        <v>0</v>
      </c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v>0</v>
      </c>
      <c r="AX34" s="46">
        <v>0</v>
      </c>
      <c r="AY34" s="46">
        <v>0</v>
      </c>
      <c r="AZ34" s="46">
        <v>0</v>
      </c>
      <c r="BA34" s="46">
        <v>0</v>
      </c>
      <c r="BB34" s="46">
        <v>0</v>
      </c>
      <c r="BC34" s="46">
        <v>0</v>
      </c>
      <c r="BD34" s="46">
        <v>0</v>
      </c>
      <c r="BE34" s="46">
        <v>0</v>
      </c>
      <c r="BF34" s="46">
        <v>0</v>
      </c>
      <c r="BG34" s="46">
        <v>0</v>
      </c>
      <c r="BH34" s="46">
        <v>0</v>
      </c>
      <c r="BI34" s="46">
        <v>0</v>
      </c>
      <c r="BJ34" s="46">
        <v>0</v>
      </c>
      <c r="BK34" s="46">
        <v>0</v>
      </c>
      <c r="BL34" s="46">
        <v>0</v>
      </c>
      <c r="BM34" s="46">
        <v>0</v>
      </c>
      <c r="BN34" s="46">
        <v>0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46">
        <v>0</v>
      </c>
      <c r="BY34" s="46">
        <v>0</v>
      </c>
      <c r="BZ34" s="46">
        <v>0</v>
      </c>
      <c r="CA34" s="46">
        <v>0</v>
      </c>
      <c r="CB34" s="46">
        <v>0</v>
      </c>
      <c r="CC34" s="46">
        <v>0</v>
      </c>
      <c r="CD34" s="46">
        <v>0</v>
      </c>
      <c r="CE34" s="46">
        <v>0</v>
      </c>
      <c r="CF34" s="46">
        <v>0</v>
      </c>
      <c r="CG34" s="46">
        <v>0</v>
      </c>
    </row>
    <row r="35" spans="2:85" ht="16.5" customHeight="1" x14ac:dyDescent="0.3">
      <c r="C35" s="37"/>
      <c r="D35" s="37"/>
      <c r="E35" s="38"/>
      <c r="F35" s="37"/>
      <c r="G35" s="37"/>
      <c r="H35" s="37"/>
      <c r="I35" s="37"/>
      <c r="J35" s="38"/>
      <c r="K35" s="38"/>
      <c r="L35" s="38"/>
      <c r="M35" s="37"/>
      <c r="N35" s="37"/>
      <c r="O35" s="37"/>
      <c r="P35" s="37"/>
      <c r="Q35" s="37"/>
      <c r="R35" s="37"/>
      <c r="S35" s="37"/>
      <c r="T35" s="37"/>
      <c r="U35" s="38"/>
      <c r="V35" s="38"/>
      <c r="W35" s="37"/>
      <c r="X35" s="38"/>
      <c r="Y35" s="37"/>
      <c r="Z35" s="28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</row>
    <row r="36" spans="2:85" ht="17.149999999999999" customHeight="1" x14ac:dyDescent="0.3">
      <c r="B36" s="20">
        <v>1998</v>
      </c>
      <c r="C36" s="37"/>
      <c r="D36" s="37"/>
      <c r="E36" s="38"/>
      <c r="F36" s="37"/>
      <c r="G36" s="37"/>
      <c r="H36" s="37"/>
      <c r="I36" s="37"/>
      <c r="J36" s="38"/>
      <c r="K36" s="38"/>
      <c r="L36" s="38"/>
      <c r="M36" s="37"/>
      <c r="N36" s="37"/>
      <c r="O36" s="37"/>
      <c r="P36" s="37"/>
      <c r="Q36" s="37"/>
      <c r="R36" s="37"/>
      <c r="S36" s="37"/>
      <c r="T36" s="37"/>
      <c r="U36" s="38"/>
      <c r="V36" s="38"/>
      <c r="W36" s="37"/>
      <c r="X36" s="38"/>
      <c r="Y36" s="37"/>
      <c r="Z36" s="20">
        <v>1998</v>
      </c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</row>
    <row r="37" spans="2:85" s="12" customFormat="1" ht="17.149999999999999" customHeight="1" x14ac:dyDescent="0.25">
      <c r="B37" s="29" t="s">
        <v>45</v>
      </c>
      <c r="C37" s="38">
        <v>178.7</v>
      </c>
      <c r="D37" s="38">
        <v>286.55</v>
      </c>
      <c r="E37" s="38">
        <f>+C37-D37</f>
        <v>-107.85000000000002</v>
      </c>
      <c r="F37" s="38">
        <v>81.739999999999995</v>
      </c>
      <c r="G37" s="38">
        <v>-33.65</v>
      </c>
      <c r="H37" s="38">
        <v>1.45</v>
      </c>
      <c r="I37" s="38">
        <v>6</v>
      </c>
      <c r="J37" s="38">
        <f>+G37+H37+I37</f>
        <v>-26.199999999999996</v>
      </c>
      <c r="K37" s="38">
        <f t="shared" ref="K37:K42" si="15">+J37+F37+E37</f>
        <v>-52.310000000000024</v>
      </c>
      <c r="L37" s="38">
        <f>+K37/AA37*100</f>
        <v>-1.5929715573421044</v>
      </c>
      <c r="M37" s="35"/>
      <c r="N37" s="38">
        <v>-2.4500000000000002</v>
      </c>
      <c r="O37" s="38">
        <v>-1.5</v>
      </c>
      <c r="P37" s="38">
        <f>+N37+O37</f>
        <v>-3.95</v>
      </c>
      <c r="Q37" s="38">
        <v>0.10000000000000142</v>
      </c>
      <c r="R37" s="38">
        <v>24.25</v>
      </c>
      <c r="S37" s="38">
        <v>-61.2</v>
      </c>
      <c r="T37" s="38">
        <v>-44.9</v>
      </c>
      <c r="U37" s="38">
        <f>+T37+S37+R37</f>
        <v>-81.849999999999994</v>
      </c>
      <c r="V37" s="38">
        <f>+P37+U37</f>
        <v>-85.8</v>
      </c>
      <c r="W37" s="38">
        <v>153.44999999999999</v>
      </c>
      <c r="X37" s="38">
        <f>+W37+V37+K37</f>
        <v>15.339999999999968</v>
      </c>
      <c r="Y37" s="38">
        <f>-X37</f>
        <v>-15.339999999999968</v>
      </c>
      <c r="Z37" s="29" t="s">
        <v>45</v>
      </c>
      <c r="AA37" s="41">
        <v>3283.8</v>
      </c>
    </row>
    <row r="38" spans="2:85" s="12" customFormat="1" ht="17.149999999999999" customHeight="1" x14ac:dyDescent="0.25">
      <c r="B38" s="29" t="s">
        <v>46</v>
      </c>
      <c r="C38" s="38">
        <v>182</v>
      </c>
      <c r="D38" s="38">
        <v>198.48</v>
      </c>
      <c r="E38" s="38">
        <f>+C38-D38</f>
        <v>-16.47999999999999</v>
      </c>
      <c r="F38" s="38">
        <v>103.25</v>
      </c>
      <c r="G38" s="38">
        <v>-50.15</v>
      </c>
      <c r="H38" s="38">
        <v>-3.2</v>
      </c>
      <c r="I38" s="38">
        <v>26.4</v>
      </c>
      <c r="J38" s="38">
        <f>+G38+H38+I38</f>
        <v>-26.950000000000003</v>
      </c>
      <c r="K38" s="38">
        <f t="shared" si="15"/>
        <v>59.820000000000007</v>
      </c>
      <c r="L38" s="38">
        <f>+K38/AA38*100</f>
        <v>1.8216700164443635</v>
      </c>
      <c r="M38" s="35"/>
      <c r="N38" s="38">
        <v>-4.8499999999999996</v>
      </c>
      <c r="O38" s="38">
        <v>-0.65400000000000003</v>
      </c>
      <c r="P38" s="38">
        <f>+N38+O38</f>
        <v>-5.5039999999999996</v>
      </c>
      <c r="Q38" s="38"/>
      <c r="R38" s="38">
        <v>7.85</v>
      </c>
      <c r="S38" s="38">
        <v>-7.7</v>
      </c>
      <c r="T38" s="38">
        <v>-3.2</v>
      </c>
      <c r="U38" s="38">
        <f>+T38+S38+R38</f>
        <v>-3.0500000000000007</v>
      </c>
      <c r="V38" s="38">
        <f>+P38+U38</f>
        <v>-8.5540000000000003</v>
      </c>
      <c r="W38" s="38">
        <v>-71.900000000000006</v>
      </c>
      <c r="X38" s="38">
        <f>+W38+V38+K38</f>
        <v>-20.634</v>
      </c>
      <c r="Y38" s="38">
        <f>-X38</f>
        <v>20.634</v>
      </c>
      <c r="Z38" s="29" t="s">
        <v>46</v>
      </c>
      <c r="AA38" s="41">
        <v>3283.8</v>
      </c>
    </row>
    <row r="39" spans="2:85" s="12" customFormat="1" ht="17.149999999999999" customHeight="1" x14ac:dyDescent="0.25">
      <c r="B39" s="29" t="s">
        <v>47</v>
      </c>
      <c r="C39" s="38">
        <v>263.60000000000002</v>
      </c>
      <c r="D39" s="38">
        <v>330.84</v>
      </c>
      <c r="E39" s="38">
        <f>+C39-D39</f>
        <v>-67.239999999999952</v>
      </c>
      <c r="F39" s="38">
        <v>107.1</v>
      </c>
      <c r="G39" s="38">
        <v>-19</v>
      </c>
      <c r="H39" s="38">
        <v>-0.7</v>
      </c>
      <c r="I39" s="38">
        <v>70.400000000000006</v>
      </c>
      <c r="J39" s="38">
        <f>+G39+H39+I39</f>
        <v>50.7</v>
      </c>
      <c r="K39" s="38">
        <f t="shared" si="15"/>
        <v>90.560000000000059</v>
      </c>
      <c r="L39" s="38">
        <f>+K39/AA39*100</f>
        <v>2.7577806200134005</v>
      </c>
      <c r="M39" s="35"/>
      <c r="N39" s="38">
        <v>2.0499999999999998</v>
      </c>
      <c r="O39" s="38">
        <v>0.9</v>
      </c>
      <c r="P39" s="38">
        <f>+N39+O39</f>
        <v>2.9499999999999997</v>
      </c>
      <c r="Q39" s="38"/>
      <c r="R39" s="38">
        <v>7.84</v>
      </c>
      <c r="S39" s="38">
        <v>73.099999999999994</v>
      </c>
      <c r="T39" s="38">
        <v>-3.4</v>
      </c>
      <c r="U39" s="38">
        <f>+T39+S39+R39</f>
        <v>77.539999999999992</v>
      </c>
      <c r="V39" s="38">
        <f>+P39+U39</f>
        <v>80.489999999999995</v>
      </c>
      <c r="W39" s="38">
        <v>-172.6</v>
      </c>
      <c r="X39" s="38">
        <f>+W39+V39+K39</f>
        <v>-1.5499999999999403</v>
      </c>
      <c r="Y39" s="38">
        <f>-X39</f>
        <v>1.5499999999999403</v>
      </c>
      <c r="Z39" s="29" t="s">
        <v>47</v>
      </c>
      <c r="AA39" s="41">
        <v>3283.8</v>
      </c>
    </row>
    <row r="40" spans="2:85" s="12" customFormat="1" ht="16.5" customHeight="1" x14ac:dyDescent="0.25">
      <c r="B40" s="29" t="s">
        <v>48</v>
      </c>
      <c r="C40" s="38">
        <v>215.2</v>
      </c>
      <c r="D40" s="38">
        <v>405.14</v>
      </c>
      <c r="E40" s="38">
        <f>+C40-D40</f>
        <v>-189.94</v>
      </c>
      <c r="F40" s="38">
        <v>59.74</v>
      </c>
      <c r="G40" s="38">
        <v>-59.14</v>
      </c>
      <c r="H40" s="38">
        <v>-11.45</v>
      </c>
      <c r="I40" s="38">
        <v>85.7</v>
      </c>
      <c r="J40" s="38">
        <f>+G40+H40+I40</f>
        <v>15.11</v>
      </c>
      <c r="K40" s="38">
        <f t="shared" si="15"/>
        <v>-115.09</v>
      </c>
      <c r="L40" s="38">
        <f>+K40/AA40*100</f>
        <v>-3.5047810463487421</v>
      </c>
      <c r="M40" s="35"/>
      <c r="N40" s="38">
        <v>-8.0500000000000007</v>
      </c>
      <c r="O40" s="38">
        <v>61.6</v>
      </c>
      <c r="P40" s="38">
        <f>+N40+O40</f>
        <v>53.55</v>
      </c>
      <c r="Q40" s="38"/>
      <c r="R40" s="38">
        <v>99.94</v>
      </c>
      <c r="S40" s="38">
        <v>19.8</v>
      </c>
      <c r="T40" s="38">
        <v>-1.7</v>
      </c>
      <c r="U40" s="38">
        <f>+T40+S40+R40</f>
        <v>118.03999999999999</v>
      </c>
      <c r="V40" s="38">
        <v>171.5</v>
      </c>
      <c r="W40" s="38">
        <v>47.7</v>
      </c>
      <c r="X40" s="38">
        <f>+W40+V40+K40</f>
        <v>104.10999999999999</v>
      </c>
      <c r="Y40" s="38">
        <f>-X40</f>
        <v>-104.10999999999999</v>
      </c>
      <c r="Z40" s="29" t="s">
        <v>48</v>
      </c>
      <c r="AA40" s="41">
        <v>3283.8</v>
      </c>
    </row>
    <row r="41" spans="2:85" ht="16.5" customHeight="1" x14ac:dyDescent="0.3">
      <c r="C41" s="37"/>
      <c r="D41" s="37"/>
      <c r="E41" s="38"/>
      <c r="F41" s="37"/>
      <c r="G41" s="37"/>
      <c r="H41" s="37"/>
      <c r="I41" s="37"/>
      <c r="J41" s="38"/>
      <c r="K41" s="38">
        <f t="shared" si="15"/>
        <v>0</v>
      </c>
      <c r="L41" s="38"/>
      <c r="M41" s="37"/>
      <c r="N41" s="37"/>
      <c r="O41" s="37"/>
      <c r="P41" s="37"/>
      <c r="Q41" s="37"/>
      <c r="R41" s="37"/>
      <c r="S41" s="37"/>
      <c r="T41" s="37"/>
      <c r="U41" s="38"/>
      <c r="V41" s="38"/>
      <c r="W41" s="37"/>
      <c r="X41" s="38"/>
      <c r="Y41" s="37"/>
      <c r="Z41" s="28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</row>
    <row r="42" spans="2:85" ht="16.5" customHeight="1" x14ac:dyDescent="0.3">
      <c r="B42" s="20">
        <v>1999</v>
      </c>
      <c r="C42" s="37"/>
      <c r="D42" s="37"/>
      <c r="E42" s="38"/>
      <c r="F42" s="37"/>
      <c r="G42" s="37"/>
      <c r="H42" s="37"/>
      <c r="I42" s="37"/>
      <c r="J42" s="38"/>
      <c r="K42" s="38">
        <f t="shared" si="15"/>
        <v>0</v>
      </c>
      <c r="L42" s="38"/>
      <c r="M42" s="37"/>
      <c r="N42" s="37"/>
      <c r="O42" s="37"/>
      <c r="P42" s="38"/>
      <c r="Q42" s="37"/>
      <c r="R42" s="37"/>
      <c r="S42" s="37"/>
      <c r="T42" s="37"/>
      <c r="U42" s="38"/>
      <c r="V42" s="38"/>
      <c r="W42" s="37"/>
      <c r="X42" s="38"/>
      <c r="Y42" s="38"/>
      <c r="Z42" s="20">
        <v>1999</v>
      </c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</row>
    <row r="43" spans="2:85" s="12" customFormat="1" ht="17.149999999999999" customHeight="1" x14ac:dyDescent="0.25">
      <c r="B43" s="29" t="s">
        <v>45</v>
      </c>
      <c r="C43" s="38">
        <v>202.6</v>
      </c>
      <c r="D43" s="38">
        <v>279.10000000000002</v>
      </c>
      <c r="E43" s="38">
        <v>-76.400000000000006</v>
      </c>
      <c r="F43" s="38">
        <v>90.6</v>
      </c>
      <c r="G43" s="38">
        <v>-36</v>
      </c>
      <c r="H43" s="38">
        <v>-6.3</v>
      </c>
      <c r="I43" s="38">
        <v>25.8</v>
      </c>
      <c r="J43" s="38">
        <f>+G43+H43+I43</f>
        <v>-16.499999999999996</v>
      </c>
      <c r="K43" s="38">
        <v>-2.4</v>
      </c>
      <c r="L43" s="38">
        <f>+K43/AA43*100</f>
        <v>-6.5532588810310446E-2</v>
      </c>
      <c r="M43" s="35"/>
      <c r="N43" s="38">
        <v>-1.6</v>
      </c>
      <c r="O43" s="38">
        <v>-2.1</v>
      </c>
      <c r="P43" s="38">
        <f>+N43+O43</f>
        <v>-3.7</v>
      </c>
      <c r="Q43" s="38"/>
      <c r="R43" s="38">
        <v>24.6</v>
      </c>
      <c r="S43" s="38">
        <v>-23.1</v>
      </c>
      <c r="T43" s="38">
        <v>66.099999999999994</v>
      </c>
      <c r="U43" s="38">
        <f>+T43+S43+R43</f>
        <v>67.599999999999994</v>
      </c>
      <c r="V43" s="38">
        <f>+P43+U43</f>
        <v>63.899999999999991</v>
      </c>
      <c r="W43" s="38">
        <v>-7.3</v>
      </c>
      <c r="X43" s="38">
        <f>+W43+V43+K43</f>
        <v>54.199999999999996</v>
      </c>
      <c r="Y43" s="38">
        <f>-X43</f>
        <v>-54.199999999999996</v>
      </c>
      <c r="Z43" s="29" t="s">
        <v>45</v>
      </c>
      <c r="AA43" s="41">
        <v>3662.3</v>
      </c>
    </row>
    <row r="44" spans="2:85" s="12" customFormat="1" ht="17.149999999999999" customHeight="1" x14ac:dyDescent="0.25">
      <c r="B44" s="29" t="s">
        <v>46</v>
      </c>
      <c r="C44" s="38">
        <v>240.3</v>
      </c>
      <c r="D44" s="38">
        <v>337.5</v>
      </c>
      <c r="E44" s="38">
        <f>+C44-D44</f>
        <v>-97.199999999999989</v>
      </c>
      <c r="F44" s="38">
        <v>97.3</v>
      </c>
      <c r="G44" s="38">
        <v>-22.8</v>
      </c>
      <c r="H44" s="38">
        <v>-12.2</v>
      </c>
      <c r="I44" s="38">
        <v>7.4</v>
      </c>
      <c r="J44" s="38">
        <f>+G44+H44+I44</f>
        <v>-27.6</v>
      </c>
      <c r="K44" s="38">
        <f>+J44+F44+E44</f>
        <v>-27.5</v>
      </c>
      <c r="L44" s="38">
        <f>+K44/AA44*100</f>
        <v>-0.75089424678480732</v>
      </c>
      <c r="M44" s="35"/>
      <c r="N44" s="38">
        <v>-8.9</v>
      </c>
      <c r="O44" s="38">
        <v>70.2</v>
      </c>
      <c r="P44" s="38">
        <f>+N44+O44</f>
        <v>61.300000000000004</v>
      </c>
      <c r="Q44" s="38"/>
      <c r="R44" s="38">
        <v>-86.9</v>
      </c>
      <c r="S44" s="38">
        <v>20</v>
      </c>
      <c r="T44" s="38">
        <v>43</v>
      </c>
      <c r="U44" s="38">
        <f>+T44+S44+R44</f>
        <v>-23.900000000000006</v>
      </c>
      <c r="V44" s="38">
        <f>+P44+U44</f>
        <v>37.4</v>
      </c>
      <c r="W44" s="38">
        <v>-65</v>
      </c>
      <c r="X44" s="38">
        <f>+W44+V44+K44</f>
        <v>-55.1</v>
      </c>
      <c r="Y44" s="38">
        <f>-X44</f>
        <v>55.1</v>
      </c>
      <c r="Z44" s="29" t="s">
        <v>46</v>
      </c>
      <c r="AA44" s="41">
        <v>3662.3</v>
      </c>
    </row>
    <row r="45" spans="2:85" s="12" customFormat="1" ht="17.149999999999999" customHeight="1" x14ac:dyDescent="0.25">
      <c r="B45" s="29" t="s">
        <v>47</v>
      </c>
      <c r="C45" s="38">
        <v>273.39999999999998</v>
      </c>
      <c r="D45" s="38">
        <v>415.7</v>
      </c>
      <c r="E45" s="38">
        <f>+C45-D45</f>
        <v>-142.30000000000001</v>
      </c>
      <c r="F45" s="38">
        <v>108</v>
      </c>
      <c r="G45" s="38">
        <v>-61</v>
      </c>
      <c r="H45" s="38">
        <v>0.2</v>
      </c>
      <c r="I45" s="38">
        <v>99</v>
      </c>
      <c r="J45" s="38">
        <f>+G45+H45+I45</f>
        <v>38.200000000000003</v>
      </c>
      <c r="K45" s="38">
        <f>+J45+F45+E45</f>
        <v>3.8999999999999773</v>
      </c>
      <c r="L45" s="38">
        <f>+K45/AA45*100</f>
        <v>0.10649045681675388</v>
      </c>
      <c r="M45" s="35"/>
      <c r="N45" s="38">
        <v>-14.5</v>
      </c>
      <c r="O45" s="38">
        <v>69.8</v>
      </c>
      <c r="P45" s="38">
        <f>+N45+O45</f>
        <v>55.3</v>
      </c>
      <c r="Q45" s="38"/>
      <c r="R45" s="38">
        <v>-34</v>
      </c>
      <c r="S45" s="38">
        <v>3.1</v>
      </c>
      <c r="T45" s="38">
        <v>14.9</v>
      </c>
      <c r="U45" s="38">
        <f>+T45+S45+R45</f>
        <v>-16</v>
      </c>
      <c r="V45" s="38">
        <f>+P45+U45</f>
        <v>39.299999999999997</v>
      </c>
      <c r="W45" s="38">
        <v>-43.4</v>
      </c>
      <c r="X45" s="38">
        <f>+W45+V45+K45</f>
        <v>-0.20000000000002416</v>
      </c>
      <c r="Y45" s="38">
        <f>-X45</f>
        <v>0.20000000000002416</v>
      </c>
      <c r="Z45" s="29" t="s">
        <v>47</v>
      </c>
      <c r="AA45" s="41">
        <v>3662.3</v>
      </c>
    </row>
    <row r="46" spans="2:85" s="12" customFormat="1" ht="17.149999999999999" customHeight="1" x14ac:dyDescent="0.25">
      <c r="B46" s="29" t="s">
        <v>48</v>
      </c>
      <c r="C46" s="38">
        <v>330.7</v>
      </c>
      <c r="D46" s="38">
        <v>508.1</v>
      </c>
      <c r="E46" s="38">
        <f>+C46-D46</f>
        <v>-177.40000000000003</v>
      </c>
      <c r="F46" s="38">
        <v>104.6</v>
      </c>
      <c r="G46" s="38">
        <v>-53.5</v>
      </c>
      <c r="H46" s="38">
        <v>-2.7</v>
      </c>
      <c r="I46" s="38">
        <v>14.1</v>
      </c>
      <c r="J46" s="38">
        <f>+G46+H46+I46</f>
        <v>-42.1</v>
      </c>
      <c r="K46" s="38">
        <f>+J46+F46+E46</f>
        <v>-114.90000000000003</v>
      </c>
      <c r="L46" s="38">
        <f>+K46/AA46*100</f>
        <v>-3.1373726892936138</v>
      </c>
      <c r="M46" s="35"/>
      <c r="N46" s="38">
        <v>-4.3</v>
      </c>
      <c r="O46" s="38">
        <v>3.3</v>
      </c>
      <c r="P46" s="38">
        <f>+N46+O46</f>
        <v>-1</v>
      </c>
      <c r="Q46" s="38"/>
      <c r="R46" s="38">
        <v>17.8</v>
      </c>
      <c r="S46" s="38">
        <v>2.8</v>
      </c>
      <c r="T46" s="38">
        <v>15.8</v>
      </c>
      <c r="U46" s="38">
        <f>+T46+S46+R46</f>
        <v>36.400000000000006</v>
      </c>
      <c r="V46" s="38">
        <f>+P46+U46</f>
        <v>35.400000000000006</v>
      </c>
      <c r="W46" s="38">
        <v>148</v>
      </c>
      <c r="X46" s="38">
        <f>+W46+V46+K46</f>
        <v>68.499999999999972</v>
      </c>
      <c r="Y46" s="38">
        <f>-X46</f>
        <v>-68.499999999999972</v>
      </c>
      <c r="Z46" s="29" t="s">
        <v>48</v>
      </c>
      <c r="AA46" s="41">
        <v>3662.3</v>
      </c>
    </row>
    <row r="47" spans="2:85" s="12" customFormat="1" ht="16.5" customHeight="1" x14ac:dyDescent="0.25">
      <c r="B47" s="29"/>
      <c r="C47" s="38"/>
      <c r="D47" s="38"/>
      <c r="E47" s="38"/>
      <c r="F47" s="38"/>
      <c r="G47" s="38"/>
      <c r="H47" s="38"/>
      <c r="I47" s="38"/>
      <c r="J47" s="38"/>
      <c r="K47" s="38">
        <f t="shared" ref="K47:K57" si="16">+J47+F47+E47</f>
        <v>0</v>
      </c>
      <c r="L47" s="38"/>
      <c r="M47" s="35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29"/>
      <c r="AA47" s="41"/>
    </row>
    <row r="48" spans="2:85" s="12" customFormat="1" ht="17.149999999999999" customHeight="1" x14ac:dyDescent="0.25">
      <c r="B48" s="20">
        <v>2000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5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20">
        <v>2000</v>
      </c>
      <c r="AA48" s="41"/>
    </row>
    <row r="49" spans="2:27" s="12" customFormat="1" ht="17.149999999999999" customHeight="1" x14ac:dyDescent="0.25">
      <c r="B49" s="29" t="s">
        <v>45</v>
      </c>
      <c r="C49" s="38">
        <v>251.2</v>
      </c>
      <c r="D49" s="38">
        <v>400.31</v>
      </c>
      <c r="E49" s="38">
        <f>+C49-D49</f>
        <v>-149.11000000000001</v>
      </c>
      <c r="F49" s="38">
        <v>41.31</v>
      </c>
      <c r="G49" s="38">
        <v>41.2</v>
      </c>
      <c r="H49" s="38">
        <v>-6.8</v>
      </c>
      <c r="I49" s="38">
        <v>14.1</v>
      </c>
      <c r="J49" s="38">
        <f>+G49+H49+I49</f>
        <v>48.500000000000007</v>
      </c>
      <c r="K49" s="38">
        <f>+J49+F49+E49</f>
        <v>-59.300000000000011</v>
      </c>
      <c r="L49" s="38">
        <f>+K49/AA49*100</f>
        <v>-1.691965304724949</v>
      </c>
      <c r="M49" s="35"/>
      <c r="N49" s="38">
        <v>-4.5999999999999996</v>
      </c>
      <c r="O49" s="38">
        <v>-1.4</v>
      </c>
      <c r="P49" s="38">
        <f>+N49+O49</f>
        <v>-6</v>
      </c>
      <c r="Q49" s="38"/>
      <c r="R49" s="38">
        <v>-54.6</v>
      </c>
      <c r="S49" s="38">
        <v>-12.1</v>
      </c>
      <c r="T49" s="38">
        <v>92.2</v>
      </c>
      <c r="U49" s="38">
        <f>+T49+S49+R49</f>
        <v>25.500000000000007</v>
      </c>
      <c r="V49" s="38">
        <f t="shared" ref="V49:V58" si="17">+P49+U49</f>
        <v>19.500000000000007</v>
      </c>
      <c r="W49" s="38">
        <v>71.2</v>
      </c>
      <c r="X49" s="38">
        <v>31.4</v>
      </c>
      <c r="Y49" s="38">
        <f>-X49</f>
        <v>-31.4</v>
      </c>
      <c r="Z49" s="29" t="s">
        <v>45</v>
      </c>
      <c r="AA49" s="41">
        <v>3504.8</v>
      </c>
    </row>
    <row r="50" spans="2:27" ht="16.5" customHeight="1" x14ac:dyDescent="0.25">
      <c r="B50" s="29" t="s">
        <v>46</v>
      </c>
      <c r="C50" s="48">
        <v>226.3</v>
      </c>
      <c r="D50" s="39">
        <v>379.14</v>
      </c>
      <c r="E50" s="38">
        <f>+C50-D50</f>
        <v>-152.83999999999997</v>
      </c>
      <c r="F50" s="39">
        <v>79.11</v>
      </c>
      <c r="G50" s="2">
        <v>-33.4</v>
      </c>
      <c r="H50" s="2">
        <v>-18.7</v>
      </c>
      <c r="I50" s="39">
        <v>15</v>
      </c>
      <c r="J50" s="38">
        <f>+G50+H50+I50</f>
        <v>-37.099999999999994</v>
      </c>
      <c r="K50" s="38">
        <f t="shared" si="16"/>
        <v>-110.82999999999997</v>
      </c>
      <c r="L50" s="38">
        <f>+K50/AA50*100</f>
        <v>-3.1622346496233722</v>
      </c>
      <c r="N50" s="2">
        <v>-4.5999999999999996</v>
      </c>
      <c r="O50" s="2">
        <v>-1.4</v>
      </c>
      <c r="P50" s="38">
        <f>+N50+O50</f>
        <v>-6</v>
      </c>
      <c r="R50" s="2">
        <v>51.9</v>
      </c>
      <c r="S50" s="2">
        <v>-2.4</v>
      </c>
      <c r="T50" s="48">
        <v>0.4</v>
      </c>
      <c r="U50" s="38">
        <f>+T50+S50+R50</f>
        <v>49.9</v>
      </c>
      <c r="V50" s="38">
        <f t="shared" si="17"/>
        <v>43.9</v>
      </c>
      <c r="W50" s="39">
        <v>52.8</v>
      </c>
      <c r="X50" s="12">
        <v>-14.1</v>
      </c>
      <c r="Y50" s="38">
        <f t="shared" ref="Y50:Y57" si="18">-X50</f>
        <v>14.1</v>
      </c>
      <c r="Z50" s="28" t="s">
        <v>46</v>
      </c>
      <c r="AA50" s="41">
        <v>3504.8</v>
      </c>
    </row>
    <row r="51" spans="2:27" ht="16.5" customHeight="1" x14ac:dyDescent="0.25">
      <c r="B51" s="29" t="s">
        <v>47</v>
      </c>
      <c r="C51" s="48">
        <v>319.7</v>
      </c>
      <c r="D51" s="2">
        <v>337.6</v>
      </c>
      <c r="E51" s="38">
        <f>+C51-D51</f>
        <v>-17.900000000000034</v>
      </c>
      <c r="F51" s="39">
        <v>-19</v>
      </c>
      <c r="G51" s="39">
        <v>-49.3</v>
      </c>
      <c r="H51" s="2">
        <v>-15.9</v>
      </c>
      <c r="I51" s="2">
        <v>44.4</v>
      </c>
      <c r="J51" s="38">
        <f>+G51+H51+I51</f>
        <v>-20.800000000000004</v>
      </c>
      <c r="K51" s="38">
        <f t="shared" si="16"/>
        <v>-57.700000000000038</v>
      </c>
      <c r="L51" s="38">
        <f>+K51/AA51*100</f>
        <v>-1.6463136270257941</v>
      </c>
      <c r="N51" s="2">
        <v>-4.5</v>
      </c>
      <c r="O51" s="2">
        <v>-0.8</v>
      </c>
      <c r="P51" s="38">
        <f>+N51+O51</f>
        <v>-5.3</v>
      </c>
      <c r="R51" s="39">
        <v>29</v>
      </c>
      <c r="S51" s="2">
        <v>-4.2</v>
      </c>
      <c r="T51" s="48">
        <v>109.3</v>
      </c>
      <c r="U51" s="38">
        <f>+T51+S51+R51</f>
        <v>134.1</v>
      </c>
      <c r="V51" s="38">
        <f t="shared" si="17"/>
        <v>128.79999999999998</v>
      </c>
      <c r="W51" s="39">
        <v>-75.900000000000006</v>
      </c>
      <c r="X51" s="12">
        <v>-4.8</v>
      </c>
      <c r="Y51" s="38">
        <f t="shared" si="18"/>
        <v>4.8</v>
      </c>
      <c r="Z51" s="28" t="s">
        <v>47</v>
      </c>
      <c r="AA51" s="41">
        <v>3504.8</v>
      </c>
    </row>
    <row r="52" spans="2:27" ht="16.5" customHeight="1" x14ac:dyDescent="0.25">
      <c r="B52" s="29" t="s">
        <v>48</v>
      </c>
      <c r="C52" s="48">
        <v>332</v>
      </c>
      <c r="D52" s="2">
        <v>401.7</v>
      </c>
      <c r="E52" s="38">
        <f>+C52-D52</f>
        <v>-69.699999999999989</v>
      </c>
      <c r="F52" s="72">
        <v>66.23</v>
      </c>
      <c r="G52" s="39">
        <v>-27.4</v>
      </c>
      <c r="H52" s="2">
        <v>15.1</v>
      </c>
      <c r="I52" s="2">
        <v>40.4</v>
      </c>
      <c r="J52" s="38">
        <f>+G52+H52+I52</f>
        <v>28.1</v>
      </c>
      <c r="K52" s="38">
        <f t="shared" si="16"/>
        <v>24.630000000000024</v>
      </c>
      <c r="L52" s="38">
        <f>+K52/AA52*100</f>
        <v>0.70275051358137475</v>
      </c>
      <c r="N52" s="39">
        <v>-4.5999999999999996</v>
      </c>
      <c r="O52" s="2">
        <v>-2.2999999999999998</v>
      </c>
      <c r="P52" s="38">
        <f>+N52+O52</f>
        <v>-6.8999999999999995</v>
      </c>
      <c r="R52" s="2">
        <v>17.7</v>
      </c>
      <c r="S52" s="2">
        <v>-4.2</v>
      </c>
      <c r="T52" s="48">
        <v>24.2</v>
      </c>
      <c r="U52" s="38">
        <f>+T52+S52+R52</f>
        <v>37.700000000000003</v>
      </c>
      <c r="V52" s="38">
        <f t="shared" si="17"/>
        <v>30.800000000000004</v>
      </c>
      <c r="W52" s="39">
        <v>31.5</v>
      </c>
      <c r="X52" s="41">
        <v>86.9</v>
      </c>
      <c r="Y52" s="38">
        <f t="shared" si="18"/>
        <v>-86.9</v>
      </c>
      <c r="Z52" s="28" t="s">
        <v>48</v>
      </c>
      <c r="AA52" s="41">
        <v>3504.8</v>
      </c>
    </row>
    <row r="53" spans="2:27" ht="16.5" customHeight="1" x14ac:dyDescent="0.25">
      <c r="B53" s="29"/>
      <c r="C53" s="48"/>
      <c r="E53" s="41"/>
      <c r="F53" s="39"/>
      <c r="G53" s="39"/>
      <c r="J53" s="38"/>
      <c r="K53" s="38"/>
      <c r="L53" s="38"/>
      <c r="N53" s="39"/>
      <c r="P53" s="38"/>
      <c r="T53" s="48"/>
      <c r="U53" s="38"/>
      <c r="V53" s="38"/>
      <c r="X53" s="41"/>
      <c r="Y53" s="38"/>
      <c r="Z53" s="28"/>
      <c r="AA53" s="41"/>
    </row>
    <row r="54" spans="2:27" ht="16.5" customHeight="1" x14ac:dyDescent="0.25">
      <c r="B54" s="40">
        <v>2001</v>
      </c>
      <c r="C54" s="48"/>
      <c r="E54" s="41"/>
      <c r="F54" s="39"/>
      <c r="G54" s="39"/>
      <c r="J54" s="38"/>
      <c r="K54" s="38"/>
      <c r="L54" s="38"/>
      <c r="N54" s="39"/>
      <c r="P54" s="38"/>
      <c r="T54" s="48"/>
      <c r="U54" s="38"/>
      <c r="V54" s="38"/>
      <c r="X54" s="41"/>
      <c r="Y54" s="38"/>
      <c r="Z54" s="40">
        <v>2001</v>
      </c>
      <c r="AA54" s="41"/>
    </row>
    <row r="55" spans="2:27" ht="16.5" customHeight="1" x14ac:dyDescent="0.25">
      <c r="B55" s="29" t="s">
        <v>45</v>
      </c>
      <c r="C55" s="48">
        <v>223.3</v>
      </c>
      <c r="D55" s="2">
        <v>355.3</v>
      </c>
      <c r="E55" s="38">
        <f>+C55-D55</f>
        <v>-132</v>
      </c>
      <c r="F55" s="39">
        <v>29.1</v>
      </c>
      <c r="G55" s="39">
        <v>-48.3</v>
      </c>
      <c r="H55" s="39">
        <v>6</v>
      </c>
      <c r="I55" s="39">
        <v>4.8</v>
      </c>
      <c r="J55" s="38">
        <f>+G55+H55+I55</f>
        <v>-37.5</v>
      </c>
      <c r="K55" s="38">
        <f t="shared" si="16"/>
        <v>-140.4</v>
      </c>
      <c r="L55" s="38">
        <f>+K55/AA55*100</f>
        <v>-3.7301734902627595</v>
      </c>
      <c r="N55" s="39">
        <v>-2.1</v>
      </c>
      <c r="O55" s="2">
        <v>-1.6</v>
      </c>
      <c r="P55" s="38">
        <f>+N55+O55</f>
        <v>-3.7</v>
      </c>
      <c r="R55" s="39">
        <v>16.5</v>
      </c>
      <c r="S55" s="2">
        <v>-0.8</v>
      </c>
      <c r="T55" s="48">
        <v>34.5</v>
      </c>
      <c r="U55" s="38">
        <f>+T55+S55+R55</f>
        <v>50.2</v>
      </c>
      <c r="V55" s="38">
        <f t="shared" si="17"/>
        <v>46.5</v>
      </c>
      <c r="W55" s="39">
        <v>7.3</v>
      </c>
      <c r="X55" s="41">
        <v>-86.6</v>
      </c>
      <c r="Y55" s="38">
        <f t="shared" si="18"/>
        <v>86.6</v>
      </c>
      <c r="Z55" s="29" t="s">
        <v>45</v>
      </c>
      <c r="AA55" s="41">
        <v>3763.9</v>
      </c>
    </row>
    <row r="56" spans="2:27" ht="16.5" customHeight="1" x14ac:dyDescent="0.25">
      <c r="B56" s="29" t="s">
        <v>46</v>
      </c>
      <c r="C56" s="48">
        <v>243.4</v>
      </c>
      <c r="D56" s="39">
        <v>354</v>
      </c>
      <c r="E56" s="38">
        <f>+C56-D56</f>
        <v>-110.6</v>
      </c>
      <c r="F56" s="39">
        <v>27</v>
      </c>
      <c r="G56" s="39">
        <v>-44.5</v>
      </c>
      <c r="H56" s="39">
        <v>31.9</v>
      </c>
      <c r="I56" s="39">
        <v>21</v>
      </c>
      <c r="J56" s="38">
        <f>+G56+H56+I56</f>
        <v>8.3999999999999986</v>
      </c>
      <c r="K56" s="38">
        <f t="shared" si="16"/>
        <v>-75.199999999999989</v>
      </c>
      <c r="L56" s="38">
        <f>+K56/AA56*100</f>
        <v>-1.9979276813942979</v>
      </c>
      <c r="N56" s="39">
        <v>-2.1</v>
      </c>
      <c r="O56" s="2">
        <v>-1.6</v>
      </c>
      <c r="P56" s="38">
        <f>+N56+O56</f>
        <v>-3.7</v>
      </c>
      <c r="R56" s="39">
        <v>43.3</v>
      </c>
      <c r="S56" s="2">
        <v>10.6</v>
      </c>
      <c r="T56" s="48">
        <v>21.4</v>
      </c>
      <c r="U56" s="38">
        <f>+T56+S56+R56</f>
        <v>75.3</v>
      </c>
      <c r="V56" s="38">
        <f t="shared" si="17"/>
        <v>71.599999999999994</v>
      </c>
      <c r="W56" s="2">
        <v>-25.8</v>
      </c>
      <c r="X56" s="41">
        <v>-29.4</v>
      </c>
      <c r="Y56" s="38">
        <f t="shared" si="18"/>
        <v>29.4</v>
      </c>
      <c r="Z56" s="29" t="s">
        <v>46</v>
      </c>
      <c r="AA56" s="41">
        <v>3763.9</v>
      </c>
    </row>
    <row r="57" spans="2:27" ht="16.5" customHeight="1" x14ac:dyDescent="0.25">
      <c r="B57" s="29" t="s">
        <v>47</v>
      </c>
      <c r="C57" s="48">
        <v>317.89999999999998</v>
      </c>
      <c r="D57" s="2">
        <v>399.6</v>
      </c>
      <c r="E57" s="38">
        <f>+C57-D57</f>
        <v>-81.700000000000045</v>
      </c>
      <c r="F57" s="39">
        <v>92.1</v>
      </c>
      <c r="G57" s="39">
        <v>-44.8</v>
      </c>
      <c r="H57" s="39">
        <v>23.3</v>
      </c>
      <c r="I57" s="39">
        <v>48.3</v>
      </c>
      <c r="J57" s="38">
        <f>+G57+H57+I57</f>
        <v>26.8</v>
      </c>
      <c r="K57" s="38">
        <f t="shared" si="16"/>
        <v>37.199999999999946</v>
      </c>
      <c r="L57" s="38">
        <f>+K57/AA57*100</f>
        <v>0.98833656579611417</v>
      </c>
      <c r="N57" s="39">
        <v>-4.2</v>
      </c>
      <c r="O57" s="2">
        <v>-1.6</v>
      </c>
      <c r="P57" s="38">
        <f>+N57+O57</f>
        <v>-5.8000000000000007</v>
      </c>
      <c r="R57" s="39">
        <v>37.299999999999997</v>
      </c>
      <c r="S57" s="2">
        <v>-5.2</v>
      </c>
      <c r="T57" s="48">
        <v>-1.1000000000000001</v>
      </c>
      <c r="U57" s="38">
        <f>+T57+S57+R57</f>
        <v>30.999999999999996</v>
      </c>
      <c r="V57" s="38">
        <f t="shared" si="17"/>
        <v>25.199999999999996</v>
      </c>
      <c r="W57" s="2">
        <v>-59.8</v>
      </c>
      <c r="X57" s="41">
        <v>2.6</v>
      </c>
      <c r="Y57" s="38">
        <f t="shared" si="18"/>
        <v>-2.6</v>
      </c>
      <c r="Z57" s="28" t="s">
        <v>47</v>
      </c>
      <c r="AA57" s="41">
        <v>3763.9</v>
      </c>
    </row>
    <row r="58" spans="2:27" ht="16.5" customHeight="1" x14ac:dyDescent="0.25">
      <c r="B58" s="29" t="s">
        <v>48</v>
      </c>
      <c r="C58" s="48">
        <v>316.89999999999998</v>
      </c>
      <c r="D58" s="39">
        <v>403</v>
      </c>
      <c r="E58" s="38">
        <f>+C58-D58</f>
        <v>-86.100000000000023</v>
      </c>
      <c r="F58" s="39">
        <v>84.4</v>
      </c>
      <c r="G58" s="39">
        <v>-32</v>
      </c>
      <c r="H58" s="39">
        <v>31.4</v>
      </c>
      <c r="I58" s="39">
        <v>55.2</v>
      </c>
      <c r="J58" s="38">
        <f>+G58+H58+I58</f>
        <v>54.6</v>
      </c>
      <c r="K58" s="38">
        <f>+J58+F58+E58</f>
        <v>52.899999999999977</v>
      </c>
      <c r="L58" s="38">
        <f>+K58/AA58*100</f>
        <v>1.40545710566168</v>
      </c>
      <c r="N58" s="39">
        <v>-1.7</v>
      </c>
      <c r="O58" s="2">
        <v>-1.6</v>
      </c>
      <c r="P58" s="38">
        <f>+N58+O58</f>
        <v>-3.3</v>
      </c>
      <c r="Q58" s="2">
        <v>-0.3</v>
      </c>
      <c r="R58" s="39">
        <v>-0.3</v>
      </c>
      <c r="S58" s="39">
        <v>32</v>
      </c>
      <c r="T58" s="48">
        <v>6.7</v>
      </c>
      <c r="U58" s="38">
        <f>+T58+S58+R58</f>
        <v>38.400000000000006</v>
      </c>
      <c r="V58" s="38">
        <f t="shared" si="17"/>
        <v>35.100000000000009</v>
      </c>
      <c r="W58" s="2">
        <v>-4.8</v>
      </c>
      <c r="X58" s="41">
        <v>83.2</v>
      </c>
      <c r="Y58" s="38">
        <v>-83.2</v>
      </c>
      <c r="Z58" s="28" t="s">
        <v>48</v>
      </c>
      <c r="AA58" s="41">
        <v>3763.9</v>
      </c>
    </row>
    <row r="59" spans="2:27" ht="16.5" customHeight="1" x14ac:dyDescent="0.25">
      <c r="B59" s="29"/>
      <c r="C59" s="48"/>
      <c r="D59" s="39"/>
      <c r="E59" s="38"/>
      <c r="F59" s="39"/>
      <c r="G59" s="39"/>
      <c r="H59" s="39"/>
      <c r="I59" s="39"/>
      <c r="J59" s="38"/>
      <c r="K59" s="38"/>
      <c r="L59" s="38"/>
      <c r="N59" s="39"/>
      <c r="P59" s="38"/>
      <c r="R59" s="39"/>
      <c r="S59" s="39"/>
      <c r="T59" s="48"/>
      <c r="U59" s="38"/>
      <c r="V59" s="38"/>
      <c r="X59" s="41"/>
      <c r="Y59" s="38"/>
      <c r="Z59" s="28"/>
      <c r="AA59" s="41"/>
    </row>
    <row r="60" spans="2:27" ht="16.5" customHeight="1" x14ac:dyDescent="0.25">
      <c r="B60" s="40">
        <v>2002</v>
      </c>
      <c r="C60" s="48"/>
      <c r="D60" s="39"/>
      <c r="E60" s="38"/>
      <c r="F60" s="39"/>
      <c r="G60" s="39"/>
      <c r="H60" s="39"/>
      <c r="I60" s="39"/>
      <c r="J60" s="38"/>
      <c r="K60" s="38"/>
      <c r="L60" s="38"/>
      <c r="N60" s="39"/>
      <c r="P60" s="38"/>
      <c r="R60" s="39"/>
      <c r="S60" s="39"/>
      <c r="T60" s="48"/>
      <c r="U60" s="38"/>
      <c r="V60" s="38"/>
      <c r="X60" s="41"/>
      <c r="Y60" s="38"/>
      <c r="Z60" s="40">
        <v>2002</v>
      </c>
      <c r="AA60" s="41"/>
    </row>
    <row r="61" spans="2:27" ht="16.5" customHeight="1" x14ac:dyDescent="0.25">
      <c r="B61" s="29" t="s">
        <v>45</v>
      </c>
      <c r="C61" s="48">
        <v>210.4</v>
      </c>
      <c r="D61" s="39">
        <v>320.60000000000002</v>
      </c>
      <c r="E61" s="38">
        <f>+C61-D61</f>
        <v>-110.20000000000002</v>
      </c>
      <c r="F61" s="39">
        <v>96.6</v>
      </c>
      <c r="G61" s="39">
        <v>8.3000000000000007</v>
      </c>
      <c r="H61" s="39">
        <v>25.7</v>
      </c>
      <c r="I61" s="39">
        <v>4.7</v>
      </c>
      <c r="J61" s="38">
        <f>+G61+H61+I61</f>
        <v>38.700000000000003</v>
      </c>
      <c r="K61" s="38">
        <f>+J61+F61+E61</f>
        <v>25.099999999999994</v>
      </c>
      <c r="L61" s="38">
        <f>+K61/AA61*100</f>
        <v>0.63235331166704445</v>
      </c>
      <c r="N61" s="39">
        <v>-4.5999999999999996</v>
      </c>
      <c r="O61" s="2">
        <v>3.4</v>
      </c>
      <c r="P61" s="38">
        <f>+N61+O61</f>
        <v>-1.1999999999999997</v>
      </c>
      <c r="R61" s="39">
        <v>-54.6</v>
      </c>
      <c r="S61" s="39">
        <v>-9.1999999999999993</v>
      </c>
      <c r="T61" s="48">
        <v>62.3</v>
      </c>
      <c r="U61" s="38">
        <f>+T61+S61+R61</f>
        <v>-1.5000000000000071</v>
      </c>
      <c r="V61" s="38">
        <f>+P61+U61</f>
        <v>-2.7000000000000068</v>
      </c>
      <c r="W61" s="2">
        <v>-81.5</v>
      </c>
      <c r="X61" s="41">
        <v>-59.1</v>
      </c>
      <c r="Y61" s="38">
        <v>59.1</v>
      </c>
      <c r="Z61" s="28" t="s">
        <v>45</v>
      </c>
      <c r="AA61" s="41">
        <v>3969.3</v>
      </c>
    </row>
    <row r="62" spans="2:27" ht="16.5" customHeight="1" x14ac:dyDescent="0.25">
      <c r="B62" s="29" t="s">
        <v>46</v>
      </c>
      <c r="C62" s="48">
        <v>249.7</v>
      </c>
      <c r="D62" s="39">
        <v>402.5</v>
      </c>
      <c r="E62" s="38">
        <f>+C62-D62</f>
        <v>-152.80000000000001</v>
      </c>
      <c r="F62" s="39">
        <v>71.3</v>
      </c>
      <c r="G62" s="39">
        <v>-75.400000000000006</v>
      </c>
      <c r="H62" s="39">
        <v>30.9</v>
      </c>
      <c r="I62" s="39">
        <v>22.9</v>
      </c>
      <c r="J62" s="38">
        <f>+G62+H62+I62</f>
        <v>-21.600000000000009</v>
      </c>
      <c r="K62" s="38">
        <f>+J62+F62+E62</f>
        <v>-103.10000000000002</v>
      </c>
      <c r="L62" s="38">
        <f>+K62/AA62*100</f>
        <v>-2.5974353160506896</v>
      </c>
      <c r="N62" s="39">
        <v>13.4</v>
      </c>
      <c r="O62" s="2">
        <v>-10.1</v>
      </c>
      <c r="P62" s="38">
        <f>+N62+O62</f>
        <v>3.3000000000000007</v>
      </c>
      <c r="R62" s="39">
        <v>53.7</v>
      </c>
      <c r="S62" s="39">
        <v>6.8</v>
      </c>
      <c r="T62" s="48">
        <v>-39.1</v>
      </c>
      <c r="U62" s="38">
        <f>+T62+S62+R62</f>
        <v>21.4</v>
      </c>
      <c r="V62" s="38">
        <f>+P62+U62</f>
        <v>24.7</v>
      </c>
      <c r="W62" s="2">
        <v>50.2</v>
      </c>
      <c r="X62" s="41">
        <v>-28.2</v>
      </c>
      <c r="Y62" s="38">
        <v>28.2</v>
      </c>
      <c r="Z62" s="28" t="s">
        <v>46</v>
      </c>
      <c r="AA62" s="41">
        <v>3969.3</v>
      </c>
    </row>
    <row r="63" spans="2:27" ht="16.5" customHeight="1" x14ac:dyDescent="0.25">
      <c r="B63" s="29" t="s">
        <v>47</v>
      </c>
      <c r="C63" s="48">
        <v>308.5</v>
      </c>
      <c r="D63" s="39">
        <v>430.9</v>
      </c>
      <c r="E63" s="38">
        <f>+C63-D63</f>
        <v>-122.39999999999998</v>
      </c>
      <c r="F63" s="39">
        <v>120.6</v>
      </c>
      <c r="G63" s="39">
        <v>-82</v>
      </c>
      <c r="H63" s="39">
        <v>25.5</v>
      </c>
      <c r="I63" s="39">
        <v>45.2</v>
      </c>
      <c r="J63" s="38">
        <f>+G63+H63+I63</f>
        <v>-11.299999999999997</v>
      </c>
      <c r="K63" s="38">
        <f>+J63+F63+E63</f>
        <v>-13.09999999999998</v>
      </c>
      <c r="L63" s="38">
        <f>+K63/AA63*100</f>
        <v>-0.33003300330032953</v>
      </c>
      <c r="N63" s="39">
        <v>-3.1</v>
      </c>
      <c r="O63" s="2">
        <v>-2.8</v>
      </c>
      <c r="P63" s="38">
        <f>+N63+O63</f>
        <v>-5.9</v>
      </c>
      <c r="R63" s="39">
        <v>48.6</v>
      </c>
      <c r="S63" s="39">
        <v>4.4000000000000004</v>
      </c>
      <c r="T63" s="48">
        <v>-126.6</v>
      </c>
      <c r="U63" s="38">
        <f>+T63+S63+R63</f>
        <v>-73.599999999999994</v>
      </c>
      <c r="V63" s="38">
        <f>+P63+U63</f>
        <v>-79.5</v>
      </c>
      <c r="W63" s="2">
        <v>107.2</v>
      </c>
      <c r="X63" s="41">
        <v>14.6</v>
      </c>
      <c r="Y63" s="38">
        <v>-14.6</v>
      </c>
      <c r="Z63" s="28" t="s">
        <v>47</v>
      </c>
      <c r="AA63" s="41">
        <v>3969.3</v>
      </c>
    </row>
    <row r="64" spans="2:27" ht="16.5" customHeight="1" x14ac:dyDescent="0.25">
      <c r="B64" s="70" t="s">
        <v>57</v>
      </c>
      <c r="C64" s="48">
        <v>297.10000000000002</v>
      </c>
      <c r="D64" s="39">
        <v>504.9</v>
      </c>
      <c r="E64" s="38">
        <f>+C64-D64</f>
        <v>-207.79999999999995</v>
      </c>
      <c r="F64" s="39">
        <v>62.7</v>
      </c>
      <c r="G64" s="39">
        <v>-21.2</v>
      </c>
      <c r="H64" s="39">
        <v>33.299999999999997</v>
      </c>
      <c r="I64" s="39">
        <v>79.099999999999994</v>
      </c>
      <c r="J64" s="38">
        <f>+G64+H64+I64</f>
        <v>91.199999999999989</v>
      </c>
      <c r="K64" s="38">
        <f>+J64+F64+E64</f>
        <v>-53.899999999999977</v>
      </c>
      <c r="L64" s="38">
        <f>+K64/AA64*100</f>
        <v>-1.3579220517471589</v>
      </c>
      <c r="N64" s="39">
        <v>-0.3</v>
      </c>
      <c r="O64" s="2">
        <v>-5.9</v>
      </c>
      <c r="P64" s="38">
        <f>+N64+O64</f>
        <v>-6.2</v>
      </c>
      <c r="R64" s="39">
        <v>0.9</v>
      </c>
      <c r="S64" s="39">
        <v>28.9</v>
      </c>
      <c r="T64" s="48">
        <v>106</v>
      </c>
      <c r="U64" s="38">
        <f>+T64+S64+R64</f>
        <v>135.80000000000001</v>
      </c>
      <c r="V64" s="38">
        <f>+P64+U64</f>
        <v>129.60000000000002</v>
      </c>
      <c r="W64" s="2">
        <v>-91.5</v>
      </c>
      <c r="X64" s="41">
        <v>-15.8</v>
      </c>
      <c r="Y64" s="38">
        <v>15.8</v>
      </c>
      <c r="Z64" s="71" t="s">
        <v>57</v>
      </c>
      <c r="AA64" s="41">
        <v>3969.3</v>
      </c>
    </row>
    <row r="65" spans="2:31" ht="16.5" customHeight="1" x14ac:dyDescent="0.25">
      <c r="B65" s="70"/>
      <c r="C65" s="48"/>
      <c r="D65" s="39"/>
      <c r="E65" s="38"/>
      <c r="F65" s="39"/>
      <c r="G65" s="39"/>
      <c r="H65" s="39"/>
      <c r="I65" s="39"/>
      <c r="J65" s="38"/>
      <c r="K65" s="38"/>
      <c r="L65" s="38"/>
      <c r="N65" s="39"/>
      <c r="P65" s="38"/>
      <c r="R65" s="39"/>
      <c r="S65" s="39"/>
      <c r="T65" s="48"/>
      <c r="U65" s="38"/>
      <c r="V65" s="38"/>
      <c r="X65" s="41"/>
      <c r="Y65" s="38"/>
      <c r="Z65" s="71"/>
      <c r="AA65" s="41"/>
    </row>
    <row r="66" spans="2:31" ht="16.5" customHeight="1" x14ac:dyDescent="0.25">
      <c r="B66" s="29"/>
      <c r="C66" s="48"/>
      <c r="D66" s="39"/>
      <c r="E66" s="38"/>
      <c r="F66" s="39"/>
      <c r="G66" s="39"/>
      <c r="H66" s="39"/>
      <c r="I66" s="39"/>
      <c r="J66" s="38"/>
      <c r="K66" s="38"/>
      <c r="L66" s="38"/>
      <c r="N66" s="39"/>
      <c r="P66" s="38"/>
      <c r="R66" s="39"/>
      <c r="S66" s="39"/>
      <c r="T66" s="48"/>
      <c r="U66" s="38"/>
      <c r="V66" s="38"/>
      <c r="X66" s="41"/>
      <c r="Y66" s="38"/>
      <c r="Z66" s="28"/>
      <c r="AA66" s="41"/>
    </row>
    <row r="67" spans="2:31" ht="16.5" customHeight="1" x14ac:dyDescent="0.25">
      <c r="B67" s="40">
        <v>2003</v>
      </c>
      <c r="C67" s="48"/>
      <c r="D67" s="39"/>
      <c r="E67" s="38"/>
      <c r="F67" s="39"/>
      <c r="G67" s="39"/>
      <c r="H67" s="39"/>
      <c r="I67" s="39"/>
      <c r="J67" s="38"/>
      <c r="K67" s="38"/>
      <c r="L67" s="38"/>
      <c r="N67" s="39"/>
      <c r="P67" s="38"/>
      <c r="R67" s="39"/>
      <c r="S67" s="39"/>
      <c r="T67" s="48"/>
      <c r="U67" s="38"/>
      <c r="V67" s="38"/>
      <c r="W67" s="39"/>
      <c r="X67" s="41"/>
      <c r="Y67" s="38"/>
      <c r="Z67" s="20">
        <v>2003</v>
      </c>
      <c r="AA67" s="41"/>
    </row>
    <row r="68" spans="2:31" ht="16.5" customHeight="1" x14ac:dyDescent="0.25">
      <c r="B68" s="29" t="s">
        <v>53</v>
      </c>
      <c r="C68" s="48">
        <v>222.6</v>
      </c>
      <c r="D68" s="39">
        <v>396.5</v>
      </c>
      <c r="E68" s="38">
        <f>+C68-D68</f>
        <v>-173.9</v>
      </c>
      <c r="F68" s="39">
        <v>85.31</v>
      </c>
      <c r="G68" s="39">
        <v>-39.9</v>
      </c>
      <c r="H68" s="39">
        <v>16.8</v>
      </c>
      <c r="I68" s="39">
        <v>31.6</v>
      </c>
      <c r="J68" s="38">
        <f>+G68+H68+I68</f>
        <v>8.5000000000000036</v>
      </c>
      <c r="K68" s="38">
        <f>+J68+F68+E68</f>
        <v>-80.09</v>
      </c>
      <c r="L68" s="38">
        <f>+K68/AA68*100</f>
        <v>-1.8217451176366493</v>
      </c>
      <c r="N68" s="39">
        <v>3.9</v>
      </c>
      <c r="O68" s="2">
        <v>-11.3</v>
      </c>
      <c r="P68" s="38">
        <f>+N68+O68</f>
        <v>-7.4</v>
      </c>
      <c r="R68" s="39">
        <v>-13.3</v>
      </c>
      <c r="S68" s="39">
        <v>-9.5</v>
      </c>
      <c r="T68" s="48">
        <v>12.7</v>
      </c>
      <c r="U68" s="38">
        <f>+T68+S68+R68</f>
        <v>-10.100000000000001</v>
      </c>
      <c r="V68" s="38">
        <f>+P68+U68</f>
        <v>-17.5</v>
      </c>
      <c r="W68" s="39">
        <v>19.34</v>
      </c>
      <c r="X68" s="41">
        <v>-78.3</v>
      </c>
      <c r="Y68" s="38">
        <v>78.3</v>
      </c>
      <c r="Z68" s="28" t="s">
        <v>53</v>
      </c>
      <c r="AA68" s="41">
        <v>4396.3339999999998</v>
      </c>
    </row>
    <row r="69" spans="2:31" ht="16.5" customHeight="1" x14ac:dyDescent="0.25">
      <c r="B69" s="29" t="s">
        <v>54</v>
      </c>
      <c r="C69" s="48">
        <v>316.60000000000002</v>
      </c>
      <c r="D69" s="39">
        <v>535</v>
      </c>
      <c r="E69" s="38">
        <f>+C69-D69</f>
        <v>-218.39999999999998</v>
      </c>
      <c r="F69" s="39">
        <v>73.44</v>
      </c>
      <c r="G69" s="39">
        <v>-26.6</v>
      </c>
      <c r="H69" s="39">
        <v>23.54</v>
      </c>
      <c r="I69" s="39">
        <v>38.700000000000003</v>
      </c>
      <c r="J69" s="38">
        <f>+G69+H69+I69</f>
        <v>35.64</v>
      </c>
      <c r="K69" s="38">
        <f>+J69+F69+E69</f>
        <v>-109.31999999999998</v>
      </c>
      <c r="L69" s="38">
        <f>+K69/AA69*100</f>
        <v>-2.4866172588342916</v>
      </c>
      <c r="N69" s="39">
        <v>8.6</v>
      </c>
      <c r="O69" s="2">
        <v>-3.8</v>
      </c>
      <c r="P69" s="38">
        <f>+N69+O69</f>
        <v>4.8</v>
      </c>
      <c r="R69" s="39">
        <v>157.19999999999999</v>
      </c>
      <c r="S69" s="39">
        <v>-10.3</v>
      </c>
      <c r="T69" s="48">
        <v>-16.100000000000001</v>
      </c>
      <c r="U69" s="38">
        <f>+T69+S69+R69</f>
        <v>130.79999999999998</v>
      </c>
      <c r="V69" s="38">
        <f>+P69+U69</f>
        <v>135.6</v>
      </c>
      <c r="W69" s="39">
        <v>8.6</v>
      </c>
      <c r="X69" s="41">
        <v>34.9</v>
      </c>
      <c r="Y69" s="38">
        <v>-34.9</v>
      </c>
      <c r="Z69" s="28" t="s">
        <v>55</v>
      </c>
      <c r="AA69" s="41">
        <v>4396.3339999999998</v>
      </c>
    </row>
    <row r="70" spans="2:31" ht="16.5" customHeight="1" x14ac:dyDescent="0.25">
      <c r="B70" s="29" t="s">
        <v>56</v>
      </c>
      <c r="C70" s="48">
        <v>281.5</v>
      </c>
      <c r="D70" s="39">
        <v>420.8</v>
      </c>
      <c r="E70" s="38">
        <f>+C70-D70</f>
        <v>-139.30000000000001</v>
      </c>
      <c r="F70" s="39">
        <v>170.821</v>
      </c>
      <c r="G70" s="39">
        <v>-26.8</v>
      </c>
      <c r="H70" s="39">
        <v>32.9</v>
      </c>
      <c r="I70" s="39">
        <v>60.1</v>
      </c>
      <c r="J70" s="38">
        <f>+G70+H70+I70</f>
        <v>66.2</v>
      </c>
      <c r="K70" s="38">
        <f>+J70+F70+E70</f>
        <v>97.721000000000004</v>
      </c>
      <c r="L70" s="38">
        <f>+K70/AA70*100</f>
        <v>2.222783801230753</v>
      </c>
      <c r="N70" s="39">
        <v>-1.9</v>
      </c>
      <c r="O70" s="2">
        <v>-4.2</v>
      </c>
      <c r="P70" s="38">
        <f>+N70+O70</f>
        <v>-6.1</v>
      </c>
      <c r="R70" s="39">
        <v>-7.2</v>
      </c>
      <c r="S70" s="39">
        <v>-57.8</v>
      </c>
      <c r="T70" s="48">
        <v>26.8</v>
      </c>
      <c r="U70" s="38">
        <f>+T70+S70+R70</f>
        <v>-38.199999999999996</v>
      </c>
      <c r="V70" s="38">
        <f>+P70+U70</f>
        <v>-44.3</v>
      </c>
      <c r="W70" s="39">
        <v>-85.75</v>
      </c>
      <c r="X70" s="41">
        <v>-32.4</v>
      </c>
      <c r="Y70" s="38">
        <v>32.4</v>
      </c>
      <c r="Z70" s="28" t="s">
        <v>56</v>
      </c>
      <c r="AA70" s="41">
        <v>4396.3339999999998</v>
      </c>
    </row>
    <row r="71" spans="2:31" ht="16.5" customHeight="1" x14ac:dyDescent="0.25">
      <c r="B71" s="29" t="s">
        <v>62</v>
      </c>
      <c r="C71" s="48">
        <v>298.60000000000002</v>
      </c>
      <c r="D71" s="39">
        <v>524.29999999999995</v>
      </c>
      <c r="E71" s="38">
        <f>+C71-D71</f>
        <v>-225.69999999999993</v>
      </c>
      <c r="F71" s="39">
        <v>102.121</v>
      </c>
      <c r="G71" s="39">
        <v>-54.8</v>
      </c>
      <c r="H71" s="39">
        <v>14.9</v>
      </c>
      <c r="I71" s="39">
        <v>61.2</v>
      </c>
      <c r="J71" s="38">
        <f>+G71+H71+I71</f>
        <v>21.300000000000004</v>
      </c>
      <c r="K71" s="38">
        <f>+J71+F71+E71</f>
        <v>-102.27899999999994</v>
      </c>
      <c r="L71" s="38">
        <f>+K71/AA71*100</f>
        <v>-2.3264790846848471</v>
      </c>
      <c r="N71" s="39">
        <v>1.8</v>
      </c>
      <c r="O71" s="2">
        <v>0.2</v>
      </c>
      <c r="P71" s="38">
        <f>+N71+O71</f>
        <v>2</v>
      </c>
      <c r="R71" s="39">
        <v>30.3</v>
      </c>
      <c r="S71" s="39">
        <v>-0.3</v>
      </c>
      <c r="T71" s="48">
        <v>-10.6</v>
      </c>
      <c r="U71" s="38">
        <f>+T71+S71+R71</f>
        <v>19.399999999999999</v>
      </c>
      <c r="V71" s="38">
        <f>+P71+U71</f>
        <v>21.4</v>
      </c>
      <c r="W71" s="39">
        <v>156.44</v>
      </c>
      <c r="X71" s="41">
        <v>75.5</v>
      </c>
      <c r="Y71" s="38">
        <v>-75.5</v>
      </c>
      <c r="Z71" s="28" t="s">
        <v>62</v>
      </c>
      <c r="AA71" s="41">
        <v>4396.3</v>
      </c>
    </row>
    <row r="72" spans="2:31" ht="16.5" customHeight="1" thickBot="1" x14ac:dyDescent="0.3">
      <c r="B72" s="49"/>
      <c r="C72" s="50"/>
      <c r="D72" s="53"/>
      <c r="E72" s="54"/>
      <c r="F72" s="53"/>
      <c r="G72" s="53"/>
      <c r="H72" s="53"/>
      <c r="I72" s="53"/>
      <c r="J72" s="54"/>
      <c r="K72" s="54"/>
      <c r="L72" s="54"/>
      <c r="M72" s="51"/>
      <c r="N72" s="53"/>
      <c r="O72" s="51"/>
      <c r="P72" s="54"/>
      <c r="Q72" s="51"/>
      <c r="R72" s="53"/>
      <c r="S72" s="53"/>
      <c r="T72" s="50"/>
      <c r="U72" s="54"/>
      <c r="V72" s="54"/>
      <c r="W72" s="53"/>
      <c r="X72" s="52"/>
      <c r="Y72" s="54"/>
      <c r="Z72" s="33"/>
      <c r="AA72" s="41"/>
    </row>
    <row r="73" spans="2:31" ht="15" customHeight="1" x14ac:dyDescent="0.25">
      <c r="C73" s="55"/>
      <c r="D73" s="55"/>
      <c r="E73" s="69"/>
      <c r="F73" s="55"/>
      <c r="G73" s="55"/>
      <c r="H73" s="55"/>
      <c r="I73" s="55"/>
      <c r="J73" s="69"/>
      <c r="K73" s="35"/>
      <c r="L73" s="35"/>
      <c r="M73" s="34"/>
      <c r="N73" s="55"/>
      <c r="O73" s="55"/>
      <c r="P73" s="34"/>
      <c r="Q73" s="55"/>
      <c r="R73" s="55"/>
      <c r="S73" s="55"/>
      <c r="T73" s="55"/>
      <c r="U73" s="69"/>
      <c r="V73" s="69"/>
      <c r="W73" s="55"/>
      <c r="X73" s="69"/>
      <c r="Y73" s="55"/>
      <c r="Z73" s="55"/>
      <c r="AA73" s="55"/>
    </row>
    <row r="74" spans="2:31" ht="12.65" customHeight="1" x14ac:dyDescent="0.3">
      <c r="B74" s="56" t="s">
        <v>59</v>
      </c>
      <c r="C74" s="48"/>
      <c r="D74" s="48"/>
      <c r="E74" s="57"/>
      <c r="F74" s="58"/>
      <c r="G74" s="58"/>
      <c r="H74" s="59"/>
      <c r="I74" s="58"/>
      <c r="J74" s="60"/>
      <c r="K74" s="61"/>
      <c r="L74" s="61"/>
      <c r="M74" s="62"/>
      <c r="N74" s="63"/>
      <c r="O74" s="58"/>
      <c r="P74" s="62"/>
      <c r="Q74" s="58"/>
      <c r="R74" s="58"/>
      <c r="S74" s="58"/>
      <c r="T74" s="59"/>
      <c r="U74" s="57"/>
      <c r="V74" s="57"/>
      <c r="W74" s="58"/>
      <c r="X74" s="57"/>
      <c r="Y74" s="58"/>
      <c r="Z74" s="58"/>
      <c r="AA74" s="58"/>
      <c r="AB74" s="64"/>
      <c r="AC74" s="65"/>
      <c r="AD74" s="65"/>
      <c r="AE74" s="65"/>
    </row>
    <row r="75" spans="2:31" ht="12.65" customHeight="1" x14ac:dyDescent="0.3">
      <c r="B75" s="56" t="s">
        <v>60</v>
      </c>
      <c r="C75" s="48"/>
      <c r="D75" s="48"/>
      <c r="E75" s="57"/>
      <c r="F75" s="58"/>
      <c r="G75" s="58"/>
      <c r="H75" s="59"/>
      <c r="I75" s="58"/>
      <c r="J75" s="60"/>
      <c r="K75" s="61"/>
      <c r="L75" s="61"/>
      <c r="M75" s="62"/>
      <c r="N75" s="63"/>
      <c r="O75" s="58"/>
      <c r="P75" s="62"/>
      <c r="Q75" s="58"/>
      <c r="R75" s="58"/>
      <c r="S75" s="58"/>
      <c r="T75" s="59"/>
      <c r="U75" s="57"/>
      <c r="V75" s="57"/>
      <c r="W75" s="58"/>
      <c r="X75" s="57"/>
      <c r="Y75" s="58"/>
      <c r="Z75" s="58"/>
      <c r="AA75" s="58"/>
      <c r="AB75" s="64"/>
      <c r="AC75" s="65"/>
      <c r="AD75" s="65"/>
      <c r="AE75" s="65"/>
    </row>
    <row r="76" spans="2:31" ht="12.65" customHeight="1" x14ac:dyDescent="0.3">
      <c r="B76" s="2"/>
      <c r="C76" s="48"/>
      <c r="D76" s="48"/>
      <c r="E76" s="57"/>
      <c r="F76" s="58"/>
      <c r="G76" s="58"/>
      <c r="H76" s="59"/>
      <c r="I76" s="58"/>
      <c r="J76" s="60"/>
      <c r="K76" s="61"/>
      <c r="L76" s="61"/>
      <c r="M76" s="62"/>
      <c r="N76" s="63"/>
      <c r="O76" s="58"/>
      <c r="P76" s="62"/>
      <c r="Q76" s="58"/>
      <c r="R76" s="58"/>
      <c r="S76" s="58"/>
      <c r="T76" s="59"/>
      <c r="U76" s="57"/>
      <c r="V76" s="57"/>
      <c r="W76" s="58"/>
      <c r="X76" s="57"/>
      <c r="Y76" s="58"/>
      <c r="Z76" s="58"/>
      <c r="AA76" s="58"/>
      <c r="AB76" s="64"/>
      <c r="AC76" s="65"/>
      <c r="AD76" s="65"/>
      <c r="AE76" s="65"/>
    </row>
    <row r="77" spans="2:31" ht="12.65" customHeight="1" x14ac:dyDescent="0.3">
      <c r="B77" s="56" t="s">
        <v>49</v>
      </c>
      <c r="C77" s="48"/>
      <c r="D77" s="48"/>
      <c r="E77" s="57"/>
      <c r="F77" s="58"/>
      <c r="G77" s="58"/>
      <c r="H77" s="59"/>
      <c r="I77" s="58"/>
      <c r="J77" s="60"/>
      <c r="K77" s="61"/>
      <c r="L77" s="61"/>
      <c r="M77" s="62"/>
      <c r="N77" s="63"/>
      <c r="O77" s="58"/>
      <c r="P77" s="62"/>
      <c r="Q77" s="58"/>
      <c r="R77" s="58"/>
      <c r="S77" s="58"/>
      <c r="T77" s="59"/>
      <c r="U77" s="57"/>
      <c r="V77" s="57"/>
      <c r="W77" s="58"/>
      <c r="X77" s="57"/>
      <c r="Y77" s="58"/>
      <c r="Z77" s="58"/>
      <c r="AA77" s="58"/>
      <c r="AB77" s="64"/>
      <c r="AC77" s="65"/>
      <c r="AD77" s="65"/>
      <c r="AE77" s="65"/>
    </row>
    <row r="78" spans="2:31" x14ac:dyDescent="0.25">
      <c r="C78" s="48"/>
      <c r="D78" s="48"/>
      <c r="E78" s="66"/>
      <c r="F78" s="48"/>
      <c r="G78" s="48"/>
      <c r="H78" s="48"/>
      <c r="I78" s="48"/>
      <c r="J78" s="66"/>
      <c r="K78" s="66"/>
      <c r="L78" s="66"/>
      <c r="M78" s="48"/>
      <c r="N78" s="48"/>
      <c r="O78" s="48"/>
      <c r="P78" s="48"/>
      <c r="Q78" s="48"/>
      <c r="R78" s="48"/>
      <c r="S78" s="48"/>
      <c r="T78" s="48"/>
      <c r="U78" s="66"/>
      <c r="V78" s="66"/>
      <c r="W78" s="48"/>
      <c r="X78" s="66"/>
      <c r="Y78" s="48"/>
      <c r="Z78" s="48"/>
    </row>
    <row r="79" spans="2:31" ht="12.75" customHeight="1" x14ac:dyDescent="0.25">
      <c r="B79" s="28" t="s">
        <v>50</v>
      </c>
      <c r="C79" s="48" t="s">
        <v>51</v>
      </c>
      <c r="D79" s="48"/>
      <c r="E79" s="66"/>
      <c r="F79" s="48"/>
      <c r="G79" s="48"/>
      <c r="H79" s="48"/>
      <c r="I79" s="48"/>
      <c r="J79" s="66"/>
      <c r="K79" s="66"/>
      <c r="L79" s="66"/>
      <c r="M79" s="48"/>
      <c r="N79" s="48"/>
      <c r="O79" s="48"/>
      <c r="P79" s="48"/>
      <c r="Q79" s="48"/>
      <c r="R79" s="48"/>
      <c r="S79" s="48"/>
      <c r="T79" s="48"/>
      <c r="U79" s="66"/>
      <c r="V79" s="66"/>
      <c r="W79" s="48"/>
      <c r="X79" s="66"/>
      <c r="Y79" s="48"/>
      <c r="Z79" s="48"/>
      <c r="AA79" s="48"/>
    </row>
    <row r="80" spans="2:31" ht="18" customHeight="1" x14ac:dyDescent="0.25">
      <c r="B80" s="67" t="s">
        <v>52</v>
      </c>
      <c r="C80" s="48"/>
      <c r="D80" s="48"/>
      <c r="E80" s="66"/>
      <c r="F80" s="48"/>
      <c r="G80" s="48"/>
      <c r="H80" s="48"/>
      <c r="I80" s="48"/>
      <c r="J80" s="66"/>
      <c r="K80" s="35"/>
      <c r="L80" s="35"/>
      <c r="M80" s="34"/>
      <c r="N80" s="48"/>
      <c r="O80" s="48"/>
      <c r="P80" s="34"/>
      <c r="Q80" s="48"/>
      <c r="R80" s="48"/>
      <c r="S80" s="48"/>
      <c r="T80" s="48"/>
      <c r="U80" s="66"/>
      <c r="V80" s="66"/>
      <c r="W80" s="48"/>
      <c r="X80" s="66"/>
      <c r="Y80" s="48"/>
      <c r="Z80" s="48"/>
      <c r="AA80" s="48"/>
    </row>
    <row r="81" spans="2:27" ht="17.25" customHeight="1" x14ac:dyDescent="0.25">
      <c r="B81" s="67"/>
      <c r="C81" s="48"/>
      <c r="D81" s="48"/>
      <c r="E81" s="66"/>
      <c r="F81" s="48"/>
      <c r="G81" s="48"/>
      <c r="H81" s="48"/>
      <c r="I81" s="48"/>
      <c r="J81" s="66"/>
      <c r="K81" s="35"/>
      <c r="L81" s="35"/>
      <c r="M81" s="34"/>
      <c r="N81" s="48"/>
      <c r="O81" s="48"/>
      <c r="P81" s="34"/>
      <c r="Q81" s="48"/>
      <c r="R81" s="48"/>
      <c r="S81" s="48"/>
      <c r="T81" s="48"/>
      <c r="U81" s="66"/>
      <c r="V81" s="66"/>
      <c r="W81" s="48"/>
      <c r="X81" s="66"/>
      <c r="Y81" s="48"/>
      <c r="Z81" s="48"/>
      <c r="AA81" s="48"/>
    </row>
    <row r="82" spans="2:27" x14ac:dyDescent="0.25">
      <c r="C82" s="48"/>
      <c r="D82" s="48"/>
      <c r="E82" s="66"/>
      <c r="F82" s="48"/>
      <c r="G82" s="48"/>
      <c r="H82" s="48"/>
      <c r="I82" s="48"/>
      <c r="J82" s="66"/>
      <c r="K82" s="35"/>
      <c r="L82" s="35"/>
      <c r="M82" s="34"/>
      <c r="N82" s="48"/>
      <c r="O82" s="48"/>
      <c r="P82" s="34"/>
      <c r="Q82" s="48"/>
      <c r="R82" s="48"/>
      <c r="S82" s="48"/>
      <c r="T82" s="48"/>
      <c r="U82" s="66"/>
      <c r="V82" s="66"/>
      <c r="W82" s="48"/>
      <c r="X82" s="66"/>
      <c r="Y82" s="48"/>
      <c r="Z82" s="48"/>
      <c r="AA82" s="48"/>
    </row>
    <row r="83" spans="2:27" x14ac:dyDescent="0.25">
      <c r="C83" s="48"/>
      <c r="D83" s="48"/>
      <c r="E83" s="66"/>
      <c r="F83" s="48"/>
      <c r="G83" s="48"/>
      <c r="H83" s="48"/>
      <c r="I83" s="48"/>
      <c r="J83" s="66"/>
      <c r="K83" s="35"/>
      <c r="L83" s="35"/>
      <c r="M83" s="34"/>
      <c r="N83" s="48"/>
      <c r="O83" s="48"/>
      <c r="P83" s="34"/>
      <c r="Q83" s="48"/>
      <c r="R83" s="48"/>
      <c r="S83" s="48"/>
      <c r="T83" s="48"/>
      <c r="U83" s="66"/>
      <c r="V83" s="66"/>
      <c r="W83" s="48"/>
      <c r="X83" s="66"/>
      <c r="Y83" s="48"/>
      <c r="Z83" s="48"/>
      <c r="AA83" s="48"/>
    </row>
    <row r="84" spans="2:27" x14ac:dyDescent="0.25">
      <c r="C84" s="48"/>
      <c r="D84" s="48"/>
      <c r="E84" s="66"/>
      <c r="F84" s="48"/>
      <c r="G84" s="48"/>
      <c r="H84" s="48"/>
      <c r="I84" s="48"/>
      <c r="J84" s="66"/>
      <c r="K84" s="35"/>
      <c r="L84" s="35"/>
      <c r="M84" s="34"/>
      <c r="N84" s="48"/>
      <c r="O84" s="48"/>
      <c r="P84" s="34"/>
      <c r="Q84" s="48"/>
      <c r="R84" s="48"/>
      <c r="S84" s="48"/>
      <c r="T84" s="48"/>
      <c r="U84" s="66"/>
      <c r="V84" s="66"/>
      <c r="W84" s="48"/>
      <c r="X84" s="66"/>
      <c r="Y84" s="48"/>
      <c r="Z84" s="48"/>
      <c r="AA84" s="48"/>
    </row>
    <row r="85" spans="2:27" x14ac:dyDescent="0.25">
      <c r="C85" s="48"/>
      <c r="D85" s="48"/>
      <c r="E85" s="66"/>
      <c r="F85" s="48"/>
      <c r="G85" s="48"/>
      <c r="H85" s="48"/>
      <c r="I85" s="48"/>
      <c r="J85" s="66"/>
      <c r="K85" s="35"/>
      <c r="L85" s="35"/>
      <c r="M85" s="34"/>
      <c r="N85" s="48"/>
      <c r="O85" s="48"/>
      <c r="P85" s="34"/>
      <c r="Q85" s="48"/>
      <c r="R85" s="48"/>
      <c r="S85" s="48"/>
      <c r="T85" s="48"/>
      <c r="U85" s="66"/>
      <c r="V85" s="66"/>
      <c r="W85" s="48"/>
      <c r="X85" s="66"/>
      <c r="Y85" s="48"/>
      <c r="Z85" s="48"/>
      <c r="AA85" s="48"/>
    </row>
    <row r="86" spans="2:27" x14ac:dyDescent="0.25">
      <c r="C86" s="48"/>
      <c r="D86" s="48"/>
      <c r="E86" s="66"/>
      <c r="F86" s="48"/>
      <c r="G86" s="48"/>
      <c r="H86" s="48"/>
      <c r="I86" s="48"/>
      <c r="J86" s="66"/>
      <c r="K86" s="35"/>
      <c r="L86" s="35"/>
      <c r="M86" s="34"/>
      <c r="N86" s="48"/>
      <c r="O86" s="48"/>
      <c r="P86" s="34"/>
      <c r="Q86" s="48"/>
      <c r="R86" s="48"/>
      <c r="S86" s="48"/>
      <c r="T86" s="48"/>
      <c r="U86" s="66"/>
      <c r="V86" s="66"/>
      <c r="W86" s="48"/>
      <c r="X86" s="66"/>
      <c r="Y86" s="48"/>
      <c r="Z86" s="48"/>
      <c r="AA86" s="48"/>
    </row>
    <row r="87" spans="2:27" x14ac:dyDescent="0.25">
      <c r="C87" s="48"/>
      <c r="D87" s="48"/>
      <c r="E87" s="66"/>
      <c r="F87" s="48"/>
      <c r="G87" s="48"/>
      <c r="H87" s="48"/>
      <c r="I87" s="48"/>
      <c r="J87" s="66"/>
      <c r="K87" s="66"/>
      <c r="L87" s="66"/>
      <c r="M87" s="48"/>
      <c r="N87" s="48"/>
      <c r="O87" s="48"/>
      <c r="P87" s="34"/>
      <c r="Q87" s="48"/>
      <c r="R87" s="48"/>
      <c r="S87" s="48"/>
      <c r="T87" s="48"/>
      <c r="U87" s="66"/>
      <c r="V87" s="66"/>
      <c r="W87" s="48"/>
      <c r="X87" s="66"/>
      <c r="Y87" s="48"/>
      <c r="Z87" s="48"/>
      <c r="AA87" s="48"/>
    </row>
    <row r="88" spans="2:27" x14ac:dyDescent="0.25">
      <c r="C88" s="48"/>
      <c r="D88" s="48"/>
      <c r="E88" s="66"/>
      <c r="F88" s="48"/>
      <c r="G88" s="48"/>
      <c r="H88" s="48"/>
      <c r="I88" s="48"/>
      <c r="J88" s="66"/>
      <c r="K88" s="66"/>
      <c r="L88" s="66"/>
      <c r="M88" s="48"/>
      <c r="N88" s="48"/>
      <c r="O88" s="48"/>
      <c r="P88" s="34"/>
      <c r="Q88" s="48"/>
      <c r="R88" s="48"/>
      <c r="S88" s="48"/>
      <c r="T88" s="48"/>
      <c r="U88" s="66"/>
      <c r="V88" s="66"/>
      <c r="W88" s="48"/>
      <c r="X88" s="66"/>
      <c r="Y88" s="48"/>
      <c r="Z88" s="48"/>
      <c r="AA88" s="48"/>
    </row>
    <row r="89" spans="2:27" x14ac:dyDescent="0.25">
      <c r="C89" s="48"/>
      <c r="D89" s="48"/>
      <c r="E89" s="66"/>
      <c r="F89" s="48"/>
      <c r="G89" s="48"/>
      <c r="H89" s="48"/>
      <c r="I89" s="48"/>
      <c r="J89" s="66"/>
      <c r="K89" s="66"/>
      <c r="L89" s="66"/>
      <c r="M89" s="48"/>
      <c r="N89" s="48"/>
      <c r="O89" s="48"/>
      <c r="P89" s="34"/>
      <c r="Q89" s="48"/>
      <c r="R89" s="48"/>
      <c r="S89" s="48"/>
      <c r="T89" s="48"/>
      <c r="U89" s="66"/>
      <c r="V89" s="66"/>
      <c r="W89" s="48"/>
      <c r="X89" s="66"/>
      <c r="Y89" s="48"/>
      <c r="Z89" s="48"/>
      <c r="AA89" s="48"/>
    </row>
    <row r="90" spans="2:27" x14ac:dyDescent="0.25">
      <c r="C90" s="48"/>
      <c r="D90" s="48"/>
      <c r="E90" s="66"/>
      <c r="F90" s="48"/>
      <c r="G90" s="48"/>
      <c r="H90" s="48"/>
      <c r="I90" s="48"/>
      <c r="J90" s="66"/>
      <c r="K90" s="66"/>
      <c r="L90" s="66"/>
      <c r="M90" s="48"/>
      <c r="N90" s="48"/>
      <c r="O90" s="48"/>
      <c r="P90" s="34"/>
      <c r="Q90" s="48"/>
      <c r="R90" s="48"/>
      <c r="S90" s="48"/>
      <c r="T90" s="48"/>
      <c r="U90" s="66"/>
      <c r="V90" s="66"/>
      <c r="W90" s="48"/>
      <c r="X90" s="66"/>
      <c r="Y90" s="48"/>
      <c r="Z90" s="48"/>
      <c r="AA90" s="48"/>
    </row>
    <row r="91" spans="2:27" x14ac:dyDescent="0.25">
      <c r="C91" s="48"/>
      <c r="D91" s="48"/>
      <c r="E91" s="66"/>
      <c r="F91" s="48"/>
      <c r="G91" s="48"/>
      <c r="H91" s="48"/>
      <c r="I91" s="48"/>
      <c r="J91" s="66"/>
      <c r="K91" s="66"/>
      <c r="L91" s="66"/>
      <c r="M91" s="48"/>
      <c r="N91" s="48"/>
      <c r="O91" s="48"/>
      <c r="P91" s="34"/>
      <c r="Q91" s="48"/>
      <c r="R91" s="48"/>
      <c r="S91" s="48"/>
      <c r="T91" s="48"/>
      <c r="U91" s="66"/>
      <c r="V91" s="66"/>
      <c r="W91" s="48"/>
      <c r="X91" s="66"/>
      <c r="Y91" s="48"/>
      <c r="Z91" s="48"/>
      <c r="AA91" s="48"/>
    </row>
    <row r="92" spans="2:27" x14ac:dyDescent="0.25">
      <c r="C92" s="48"/>
      <c r="D92" s="48"/>
      <c r="E92" s="66"/>
      <c r="F92" s="48"/>
      <c r="G92" s="48"/>
      <c r="H92" s="48"/>
      <c r="I92" s="48"/>
      <c r="J92" s="66"/>
      <c r="K92" s="66"/>
      <c r="L92" s="66"/>
      <c r="M92" s="48"/>
      <c r="N92" s="48"/>
      <c r="O92" s="48"/>
      <c r="P92" s="34"/>
      <c r="Q92" s="48"/>
      <c r="R92" s="48"/>
      <c r="S92" s="48"/>
      <c r="T92" s="48"/>
      <c r="U92" s="66"/>
      <c r="V92" s="66"/>
      <c r="W92" s="48"/>
      <c r="X92" s="66"/>
      <c r="Y92" s="48"/>
      <c r="Z92" s="48"/>
      <c r="AA92" s="48"/>
    </row>
    <row r="93" spans="2:27" x14ac:dyDescent="0.25">
      <c r="C93" s="48"/>
      <c r="D93" s="48"/>
      <c r="E93" s="66"/>
      <c r="F93" s="48"/>
      <c r="G93" s="48"/>
      <c r="H93" s="48"/>
      <c r="I93" s="48"/>
      <c r="J93" s="66"/>
      <c r="K93" s="66"/>
      <c r="L93" s="66"/>
      <c r="M93" s="48"/>
      <c r="N93" s="48"/>
      <c r="O93" s="48"/>
      <c r="P93" s="34"/>
      <c r="Q93" s="48"/>
      <c r="R93" s="48"/>
      <c r="S93" s="48"/>
      <c r="T93" s="48"/>
      <c r="U93" s="66"/>
      <c r="V93" s="66"/>
      <c r="W93" s="48"/>
      <c r="X93" s="66"/>
      <c r="Y93" s="48"/>
      <c r="Z93" s="48"/>
      <c r="AA93" s="48"/>
    </row>
    <row r="94" spans="2:27" x14ac:dyDescent="0.25">
      <c r="C94" s="48"/>
      <c r="D94" s="48"/>
      <c r="E94" s="66"/>
      <c r="F94" s="48"/>
      <c r="G94" s="48"/>
      <c r="H94" s="48"/>
      <c r="I94" s="48"/>
      <c r="J94" s="66"/>
      <c r="K94" s="66"/>
      <c r="L94" s="66"/>
      <c r="M94" s="48"/>
      <c r="N94" s="48"/>
      <c r="O94" s="48"/>
      <c r="P94" s="34"/>
      <c r="Q94" s="48"/>
      <c r="R94" s="48"/>
      <c r="S94" s="48"/>
      <c r="T94" s="48"/>
      <c r="U94" s="66"/>
      <c r="V94" s="66"/>
      <c r="W94" s="48"/>
      <c r="X94" s="66"/>
      <c r="Y94" s="48"/>
      <c r="Z94" s="48"/>
      <c r="AA94" s="48"/>
    </row>
    <row r="95" spans="2:27" x14ac:dyDescent="0.25">
      <c r="C95" s="48"/>
      <c r="D95" s="48"/>
      <c r="E95" s="66"/>
      <c r="F95" s="48"/>
      <c r="G95" s="48"/>
      <c r="H95" s="48"/>
      <c r="I95" s="48"/>
      <c r="J95" s="66"/>
      <c r="K95" s="66"/>
      <c r="L95" s="66"/>
      <c r="M95" s="48"/>
      <c r="N95" s="48"/>
      <c r="O95" s="48"/>
      <c r="P95" s="34"/>
      <c r="Q95" s="48"/>
      <c r="R95" s="48"/>
      <c r="S95" s="48"/>
      <c r="T95" s="48"/>
      <c r="U95" s="66"/>
      <c r="V95" s="66"/>
      <c r="W95" s="48"/>
      <c r="X95" s="66"/>
      <c r="Y95" s="48"/>
      <c r="Z95" s="48"/>
      <c r="AA95" s="48"/>
    </row>
    <row r="96" spans="2:27" x14ac:dyDescent="0.25">
      <c r="C96" s="48"/>
      <c r="D96" s="48"/>
      <c r="E96" s="66"/>
      <c r="F96" s="48"/>
      <c r="G96" s="48"/>
      <c r="H96" s="48"/>
      <c r="I96" s="48"/>
      <c r="J96" s="66"/>
      <c r="K96" s="66"/>
      <c r="L96" s="66"/>
      <c r="M96" s="48"/>
      <c r="N96" s="48"/>
      <c r="O96" s="48"/>
      <c r="P96" s="34"/>
      <c r="Q96" s="48"/>
      <c r="R96" s="48"/>
      <c r="S96" s="48"/>
      <c r="T96" s="48"/>
      <c r="U96" s="66"/>
      <c r="V96" s="66"/>
      <c r="W96" s="48"/>
      <c r="X96" s="66"/>
      <c r="Y96" s="48"/>
      <c r="Z96" s="48"/>
      <c r="AA96" s="48"/>
    </row>
    <row r="97" spans="3:27" x14ac:dyDescent="0.25">
      <c r="C97" s="48"/>
      <c r="D97" s="48"/>
      <c r="E97" s="66"/>
      <c r="F97" s="48"/>
      <c r="G97" s="48"/>
      <c r="H97" s="48"/>
      <c r="I97" s="48"/>
      <c r="J97" s="66"/>
      <c r="K97" s="66"/>
      <c r="L97" s="66"/>
      <c r="M97" s="48"/>
      <c r="N97" s="48"/>
      <c r="O97" s="48"/>
      <c r="P97" s="34"/>
      <c r="Q97" s="48"/>
      <c r="R97" s="48"/>
      <c r="S97" s="48"/>
      <c r="T97" s="48"/>
      <c r="U97" s="66"/>
      <c r="V97" s="66"/>
      <c r="W97" s="48"/>
      <c r="X97" s="66"/>
      <c r="Y97" s="48"/>
      <c r="Z97" s="48"/>
      <c r="AA97" s="48"/>
    </row>
    <row r="98" spans="3:27" x14ac:dyDescent="0.25">
      <c r="C98" s="48"/>
      <c r="D98" s="48"/>
      <c r="E98" s="66"/>
      <c r="F98" s="48"/>
      <c r="G98" s="48"/>
      <c r="H98" s="48"/>
      <c r="I98" s="48"/>
      <c r="J98" s="66"/>
      <c r="K98" s="66"/>
      <c r="L98" s="66"/>
      <c r="M98" s="48"/>
      <c r="N98" s="48"/>
      <c r="O98" s="48"/>
      <c r="P98" s="34"/>
      <c r="Q98" s="48"/>
      <c r="R98" s="48"/>
      <c r="S98" s="48"/>
      <c r="T98" s="48"/>
      <c r="U98" s="66"/>
      <c r="V98" s="66"/>
      <c r="W98" s="48"/>
      <c r="X98" s="66"/>
      <c r="Y98" s="48"/>
      <c r="Z98" s="48"/>
      <c r="AA98" s="48"/>
    </row>
    <row r="99" spans="3:27" x14ac:dyDescent="0.25">
      <c r="C99" s="48"/>
      <c r="D99" s="48"/>
      <c r="E99" s="66"/>
      <c r="F99" s="48"/>
      <c r="G99" s="48"/>
      <c r="H99" s="48"/>
      <c r="I99" s="48"/>
      <c r="J99" s="66"/>
      <c r="K99" s="66"/>
      <c r="L99" s="66"/>
      <c r="M99" s="48"/>
      <c r="N99" s="48"/>
      <c r="O99" s="48"/>
      <c r="P99" s="34"/>
      <c r="Q99" s="48"/>
      <c r="R99" s="48"/>
      <c r="S99" s="48"/>
      <c r="T99" s="48"/>
      <c r="U99" s="66"/>
      <c r="V99" s="66"/>
      <c r="W99" s="48"/>
      <c r="X99" s="66"/>
      <c r="Y99" s="48"/>
      <c r="Z99" s="48"/>
      <c r="AA99" s="48"/>
    </row>
    <row r="100" spans="3:27" x14ac:dyDescent="0.25">
      <c r="C100" s="48"/>
      <c r="D100" s="48"/>
      <c r="E100" s="66"/>
      <c r="F100" s="48"/>
      <c r="G100" s="48"/>
      <c r="H100" s="48"/>
      <c r="I100" s="48"/>
      <c r="J100" s="66"/>
      <c r="K100" s="66"/>
      <c r="L100" s="66"/>
      <c r="M100" s="48"/>
      <c r="N100" s="48"/>
      <c r="O100" s="48"/>
      <c r="P100" s="34"/>
      <c r="Q100" s="48"/>
      <c r="R100" s="48"/>
      <c r="S100" s="48"/>
      <c r="T100" s="48"/>
      <c r="U100" s="66"/>
      <c r="V100" s="66"/>
      <c r="W100" s="48"/>
      <c r="X100" s="66"/>
      <c r="Y100" s="48"/>
      <c r="Z100" s="48"/>
      <c r="AA100" s="48"/>
    </row>
    <row r="101" spans="3:27" x14ac:dyDescent="0.25">
      <c r="C101" s="48"/>
      <c r="D101" s="48"/>
      <c r="E101" s="66"/>
      <c r="F101" s="48"/>
      <c r="G101" s="48"/>
      <c r="H101" s="48"/>
      <c r="I101" s="48"/>
      <c r="J101" s="66"/>
      <c r="K101" s="66"/>
      <c r="L101" s="66"/>
      <c r="M101" s="48"/>
      <c r="N101" s="48"/>
      <c r="O101" s="48"/>
      <c r="P101" s="34"/>
      <c r="Q101" s="48"/>
      <c r="R101" s="48"/>
      <c r="S101" s="48"/>
      <c r="T101" s="48"/>
      <c r="U101" s="66"/>
      <c r="V101" s="66"/>
      <c r="W101" s="48"/>
      <c r="X101" s="66"/>
      <c r="Y101" s="48"/>
      <c r="Z101" s="48"/>
      <c r="AA101" s="48"/>
    </row>
    <row r="102" spans="3:27" x14ac:dyDescent="0.25">
      <c r="C102" s="48"/>
      <c r="D102" s="48"/>
      <c r="E102" s="66"/>
      <c r="F102" s="48"/>
      <c r="G102" s="48"/>
      <c r="H102" s="48"/>
      <c r="I102" s="48"/>
      <c r="J102" s="66"/>
      <c r="K102" s="66"/>
      <c r="L102" s="66"/>
      <c r="M102" s="48"/>
      <c r="N102" s="48"/>
      <c r="O102" s="48"/>
      <c r="P102" s="34"/>
      <c r="Q102" s="48"/>
      <c r="R102" s="48"/>
      <c r="S102" s="48"/>
      <c r="T102" s="48"/>
      <c r="U102" s="66"/>
      <c r="V102" s="66"/>
      <c r="W102" s="48"/>
      <c r="X102" s="66"/>
      <c r="Y102" s="48"/>
      <c r="Z102" s="48"/>
      <c r="AA102" s="48"/>
    </row>
    <row r="103" spans="3:27" x14ac:dyDescent="0.25">
      <c r="C103" s="48"/>
      <c r="D103" s="48"/>
      <c r="E103" s="66"/>
      <c r="F103" s="48"/>
      <c r="G103" s="48"/>
      <c r="H103" s="48"/>
      <c r="I103" s="48"/>
      <c r="J103" s="66"/>
      <c r="K103" s="66"/>
      <c r="L103" s="66"/>
      <c r="M103" s="48"/>
      <c r="N103" s="48"/>
      <c r="O103" s="48"/>
      <c r="P103" s="34"/>
      <c r="Q103" s="48"/>
      <c r="R103" s="48"/>
      <c r="S103" s="48"/>
      <c r="T103" s="48"/>
      <c r="U103" s="66"/>
      <c r="V103" s="66"/>
      <c r="W103" s="48"/>
      <c r="X103" s="66"/>
      <c r="Y103" s="48"/>
      <c r="Z103" s="48"/>
      <c r="AA103" s="48"/>
    </row>
    <row r="104" spans="3:27" x14ac:dyDescent="0.25">
      <c r="C104" s="48"/>
      <c r="D104" s="48"/>
      <c r="E104" s="66"/>
      <c r="F104" s="48"/>
      <c r="G104" s="48"/>
      <c r="H104" s="48"/>
      <c r="I104" s="48"/>
      <c r="J104" s="66"/>
      <c r="K104" s="66"/>
      <c r="L104" s="66"/>
      <c r="M104" s="48"/>
      <c r="N104" s="48"/>
      <c r="O104" s="48"/>
      <c r="P104" s="34"/>
      <c r="Q104" s="48"/>
      <c r="R104" s="48"/>
      <c r="S104" s="48"/>
      <c r="T104" s="48"/>
      <c r="U104" s="66"/>
      <c r="V104" s="66"/>
      <c r="W104" s="48"/>
      <c r="X104" s="66"/>
      <c r="Y104" s="48"/>
      <c r="Z104" s="48"/>
      <c r="AA104" s="48"/>
    </row>
    <row r="105" spans="3:27" x14ac:dyDescent="0.25">
      <c r="C105" s="48"/>
      <c r="D105" s="48"/>
      <c r="E105" s="66"/>
      <c r="F105" s="48"/>
      <c r="G105" s="48"/>
      <c r="H105" s="48"/>
      <c r="I105" s="48"/>
      <c r="J105" s="66"/>
      <c r="K105" s="66"/>
      <c r="L105" s="66"/>
      <c r="M105" s="48"/>
      <c r="N105" s="48"/>
      <c r="O105" s="48"/>
      <c r="P105" s="34"/>
      <c r="Q105" s="48"/>
      <c r="R105" s="48"/>
      <c r="S105" s="48"/>
      <c r="T105" s="48"/>
      <c r="U105" s="66"/>
      <c r="V105" s="66"/>
      <c r="W105" s="48"/>
      <c r="X105" s="66"/>
      <c r="Y105" s="48"/>
      <c r="Z105" s="48"/>
      <c r="AA105" s="48"/>
    </row>
    <row r="106" spans="3:27" x14ac:dyDescent="0.25">
      <c r="C106" s="48"/>
      <c r="D106" s="48"/>
      <c r="E106" s="66"/>
      <c r="F106" s="48"/>
      <c r="G106" s="48"/>
      <c r="H106" s="48"/>
      <c r="I106" s="48"/>
      <c r="J106" s="66"/>
      <c r="K106" s="66"/>
      <c r="L106" s="66"/>
      <c r="M106" s="48"/>
      <c r="N106" s="48"/>
      <c r="O106" s="48"/>
      <c r="P106" s="34"/>
      <c r="Q106" s="48"/>
      <c r="R106" s="48"/>
      <c r="S106" s="48"/>
      <c r="T106" s="48"/>
      <c r="U106" s="66"/>
      <c r="V106" s="66"/>
      <c r="W106" s="48"/>
      <c r="X106" s="66"/>
      <c r="Y106" s="48"/>
      <c r="Z106" s="48"/>
      <c r="AA106" s="48"/>
    </row>
    <row r="107" spans="3:27" x14ac:dyDescent="0.25">
      <c r="C107" s="48"/>
      <c r="D107" s="48"/>
      <c r="E107" s="66"/>
      <c r="F107" s="48"/>
      <c r="G107" s="48"/>
      <c r="H107" s="48"/>
      <c r="I107" s="48"/>
      <c r="J107" s="66"/>
      <c r="K107" s="66"/>
      <c r="L107" s="66"/>
      <c r="M107" s="48"/>
      <c r="N107" s="48"/>
      <c r="O107" s="48"/>
      <c r="P107" s="34"/>
      <c r="Q107" s="48"/>
      <c r="R107" s="48"/>
      <c r="S107" s="48"/>
      <c r="T107" s="48"/>
      <c r="U107" s="66"/>
      <c r="V107" s="66"/>
      <c r="W107" s="48"/>
      <c r="X107" s="66"/>
      <c r="Y107" s="48"/>
      <c r="Z107" s="48"/>
      <c r="AA107" s="48"/>
    </row>
    <row r="108" spans="3:27" x14ac:dyDescent="0.25">
      <c r="C108" s="48"/>
      <c r="D108" s="48"/>
      <c r="E108" s="66"/>
      <c r="F108" s="48"/>
      <c r="G108" s="48"/>
      <c r="H108" s="48"/>
      <c r="I108" s="48"/>
      <c r="J108" s="66"/>
      <c r="K108" s="66"/>
      <c r="L108" s="66"/>
      <c r="M108" s="48"/>
      <c r="N108" s="48"/>
      <c r="O108" s="48"/>
      <c r="P108" s="34"/>
      <c r="Q108" s="48"/>
      <c r="R108" s="48"/>
      <c r="S108" s="48"/>
      <c r="T108" s="48"/>
      <c r="U108" s="66"/>
      <c r="V108" s="66"/>
      <c r="W108" s="48"/>
      <c r="X108" s="66"/>
      <c r="Y108" s="48"/>
      <c r="Z108" s="48"/>
      <c r="AA108" s="48"/>
    </row>
    <row r="109" spans="3:27" x14ac:dyDescent="0.25">
      <c r="C109" s="48"/>
      <c r="D109" s="48"/>
      <c r="E109" s="66"/>
      <c r="F109" s="48"/>
      <c r="G109" s="48"/>
      <c r="H109" s="48"/>
      <c r="I109" s="48"/>
      <c r="J109" s="66"/>
      <c r="K109" s="66"/>
      <c r="L109" s="66"/>
      <c r="M109" s="48"/>
      <c r="N109" s="48"/>
      <c r="O109" s="48"/>
      <c r="P109" s="34"/>
      <c r="Q109" s="48"/>
      <c r="R109" s="48"/>
      <c r="S109" s="48"/>
      <c r="T109" s="48"/>
      <c r="U109" s="66"/>
      <c r="V109" s="66"/>
      <c r="W109" s="48"/>
      <c r="X109" s="66"/>
      <c r="Y109" s="48"/>
      <c r="Z109" s="48"/>
      <c r="AA109" s="48"/>
    </row>
    <row r="110" spans="3:27" x14ac:dyDescent="0.25">
      <c r="C110" s="48"/>
      <c r="D110" s="48"/>
      <c r="E110" s="66"/>
      <c r="F110" s="48"/>
      <c r="G110" s="48"/>
      <c r="H110" s="48"/>
      <c r="I110" s="48"/>
      <c r="J110" s="66"/>
      <c r="K110" s="66"/>
      <c r="L110" s="66"/>
      <c r="M110" s="48"/>
      <c r="N110" s="48"/>
      <c r="O110" s="48"/>
      <c r="P110" s="34"/>
      <c r="Q110" s="48"/>
      <c r="R110" s="48"/>
      <c r="S110" s="48"/>
      <c r="T110" s="48"/>
      <c r="U110" s="66"/>
      <c r="V110" s="66"/>
      <c r="W110" s="48"/>
      <c r="X110" s="66"/>
      <c r="Y110" s="48"/>
      <c r="Z110" s="48"/>
      <c r="AA110" s="48"/>
    </row>
    <row r="111" spans="3:27" x14ac:dyDescent="0.25">
      <c r="C111" s="48"/>
      <c r="D111" s="48"/>
      <c r="E111" s="66"/>
      <c r="F111" s="48"/>
      <c r="G111" s="48"/>
      <c r="H111" s="48"/>
      <c r="I111" s="48"/>
      <c r="J111" s="66"/>
      <c r="K111" s="66"/>
      <c r="L111" s="66"/>
      <c r="M111" s="48"/>
      <c r="N111" s="48"/>
      <c r="O111" s="48"/>
      <c r="P111" s="34"/>
      <c r="Q111" s="48"/>
      <c r="R111" s="48"/>
      <c r="S111" s="48"/>
      <c r="T111" s="48"/>
      <c r="U111" s="66"/>
      <c r="V111" s="66"/>
      <c r="W111" s="48"/>
      <c r="X111" s="66"/>
      <c r="Y111" s="48"/>
      <c r="Z111" s="48"/>
      <c r="AA111" s="48"/>
    </row>
    <row r="112" spans="3:27" x14ac:dyDescent="0.25">
      <c r="C112" s="48"/>
      <c r="D112" s="48"/>
      <c r="E112" s="66"/>
      <c r="F112" s="48"/>
      <c r="G112" s="48"/>
      <c r="H112" s="48"/>
      <c r="I112" s="48"/>
      <c r="J112" s="66"/>
      <c r="K112" s="66"/>
      <c r="L112" s="66"/>
      <c r="M112" s="48"/>
      <c r="N112" s="48"/>
      <c r="O112" s="48"/>
      <c r="P112" s="34"/>
      <c r="Q112" s="48"/>
      <c r="R112" s="48"/>
      <c r="S112" s="48"/>
      <c r="T112" s="48"/>
      <c r="U112" s="66"/>
      <c r="V112" s="66"/>
      <c r="W112" s="48"/>
      <c r="X112" s="66"/>
      <c r="Y112" s="48"/>
      <c r="Z112" s="48"/>
      <c r="AA112" s="48"/>
    </row>
    <row r="113" spans="3:27" x14ac:dyDescent="0.25">
      <c r="C113" s="48"/>
      <c r="D113" s="48"/>
      <c r="E113" s="66"/>
      <c r="F113" s="48"/>
      <c r="G113" s="48"/>
      <c r="H113" s="48"/>
      <c r="I113" s="48"/>
      <c r="J113" s="66"/>
      <c r="K113" s="66"/>
      <c r="L113" s="66"/>
      <c r="M113" s="48"/>
      <c r="N113" s="48"/>
      <c r="O113" s="48"/>
      <c r="P113" s="34"/>
      <c r="Q113" s="48"/>
      <c r="R113" s="48"/>
      <c r="S113" s="48"/>
      <c r="T113" s="48"/>
      <c r="U113" s="66"/>
      <c r="V113" s="66"/>
      <c r="W113" s="48"/>
      <c r="X113" s="66"/>
      <c r="Y113" s="48"/>
      <c r="Z113" s="48"/>
      <c r="AA113" s="48"/>
    </row>
    <row r="114" spans="3:27" x14ac:dyDescent="0.25">
      <c r="C114" s="48"/>
      <c r="D114" s="48"/>
      <c r="E114" s="66"/>
      <c r="F114" s="48"/>
      <c r="G114" s="48"/>
      <c r="H114" s="48"/>
      <c r="I114" s="48"/>
      <c r="J114" s="66"/>
      <c r="K114" s="66"/>
      <c r="L114" s="66"/>
      <c r="M114" s="48"/>
      <c r="N114" s="48"/>
      <c r="O114" s="48"/>
      <c r="P114" s="34"/>
      <c r="Q114" s="48"/>
      <c r="R114" s="48"/>
      <c r="S114" s="48"/>
      <c r="T114" s="48"/>
      <c r="U114" s="66"/>
      <c r="V114" s="66"/>
      <c r="W114" s="48"/>
      <c r="X114" s="66"/>
      <c r="Y114" s="48"/>
      <c r="Z114" s="48"/>
      <c r="AA114" s="48"/>
    </row>
    <row r="115" spans="3:27" x14ac:dyDescent="0.25">
      <c r="C115" s="48"/>
      <c r="D115" s="48"/>
      <c r="E115" s="66"/>
      <c r="F115" s="48"/>
      <c r="G115" s="48"/>
      <c r="H115" s="48"/>
      <c r="I115" s="48"/>
      <c r="J115" s="66"/>
      <c r="K115" s="66"/>
      <c r="L115" s="66"/>
      <c r="M115" s="48"/>
      <c r="N115" s="48"/>
      <c r="O115" s="48"/>
      <c r="P115" s="34"/>
      <c r="Q115" s="48"/>
      <c r="R115" s="48"/>
      <c r="S115" s="48"/>
      <c r="T115" s="48"/>
      <c r="U115" s="66"/>
      <c r="V115" s="66"/>
      <c r="W115" s="48"/>
      <c r="X115" s="66"/>
      <c r="Y115" s="48"/>
      <c r="Z115" s="48"/>
      <c r="AA115" s="48"/>
    </row>
    <row r="116" spans="3:27" x14ac:dyDescent="0.25">
      <c r="C116" s="48"/>
      <c r="D116" s="48"/>
      <c r="E116" s="66"/>
      <c r="F116" s="48"/>
      <c r="G116" s="48"/>
      <c r="H116" s="48"/>
      <c r="I116" s="48"/>
      <c r="J116" s="66"/>
      <c r="K116" s="66"/>
      <c r="L116" s="66"/>
      <c r="M116" s="48"/>
      <c r="N116" s="48"/>
      <c r="O116" s="48"/>
      <c r="P116" s="34"/>
      <c r="Q116" s="48"/>
      <c r="R116" s="48"/>
      <c r="S116" s="48"/>
      <c r="T116" s="48"/>
      <c r="U116" s="66"/>
      <c r="V116" s="66"/>
      <c r="W116" s="48"/>
      <c r="X116" s="66"/>
      <c r="Y116" s="48"/>
      <c r="Z116" s="48"/>
      <c r="AA116" s="48"/>
    </row>
    <row r="117" spans="3:27" x14ac:dyDescent="0.25">
      <c r="C117" s="48"/>
      <c r="D117" s="48"/>
      <c r="E117" s="66"/>
      <c r="F117" s="48"/>
      <c r="G117" s="48"/>
      <c r="H117" s="48"/>
      <c r="I117" s="48"/>
      <c r="J117" s="66"/>
      <c r="K117" s="66"/>
      <c r="L117" s="66"/>
      <c r="M117" s="48"/>
      <c r="N117" s="48"/>
      <c r="O117" s="48"/>
      <c r="P117" s="34"/>
      <c r="Q117" s="48"/>
      <c r="R117" s="48"/>
      <c r="S117" s="48"/>
      <c r="T117" s="48"/>
      <c r="U117" s="66"/>
      <c r="V117" s="66"/>
      <c r="W117" s="48"/>
      <c r="X117" s="66"/>
      <c r="Y117" s="48"/>
      <c r="Z117" s="48"/>
      <c r="AA117" s="48"/>
    </row>
    <row r="118" spans="3:27" x14ac:dyDescent="0.25">
      <c r="C118" s="48"/>
      <c r="D118" s="48"/>
      <c r="E118" s="66"/>
      <c r="F118" s="48"/>
      <c r="G118" s="48"/>
      <c r="H118" s="48"/>
      <c r="I118" s="48"/>
      <c r="J118" s="66"/>
      <c r="K118" s="66"/>
      <c r="L118" s="66"/>
      <c r="M118" s="48"/>
      <c r="N118" s="48"/>
      <c r="O118" s="48"/>
      <c r="P118" s="48"/>
      <c r="Q118" s="48"/>
      <c r="R118" s="48"/>
      <c r="S118" s="48"/>
      <c r="T118" s="48"/>
      <c r="U118" s="66"/>
      <c r="V118" s="66"/>
      <c r="W118" s="48"/>
      <c r="X118" s="66"/>
      <c r="Y118" s="48"/>
      <c r="Z118" s="48"/>
      <c r="AA118" s="48"/>
    </row>
    <row r="119" spans="3:27" x14ac:dyDescent="0.25">
      <c r="C119" s="48"/>
      <c r="D119" s="48"/>
      <c r="E119" s="66"/>
      <c r="F119" s="48"/>
      <c r="G119" s="48"/>
      <c r="H119" s="48"/>
      <c r="I119" s="48"/>
      <c r="J119" s="66"/>
      <c r="K119" s="66"/>
      <c r="L119" s="66"/>
      <c r="M119" s="48"/>
      <c r="N119" s="48"/>
      <c r="O119" s="48"/>
      <c r="P119" s="48"/>
      <c r="Q119" s="48"/>
      <c r="R119" s="48"/>
      <c r="S119" s="48"/>
      <c r="T119" s="48"/>
      <c r="U119" s="66"/>
      <c r="V119" s="66"/>
      <c r="W119" s="48"/>
      <c r="X119" s="66"/>
      <c r="Y119" s="48"/>
      <c r="Z119" s="48"/>
      <c r="AA119" s="48"/>
    </row>
    <row r="120" spans="3:27" x14ac:dyDescent="0.25">
      <c r="C120" s="48"/>
      <c r="D120" s="48"/>
      <c r="E120" s="66"/>
      <c r="F120" s="48"/>
      <c r="G120" s="48"/>
      <c r="H120" s="48"/>
      <c r="I120" s="48"/>
      <c r="J120" s="66"/>
      <c r="K120" s="66"/>
      <c r="L120" s="66"/>
      <c r="M120" s="48"/>
      <c r="N120" s="48"/>
      <c r="O120" s="48"/>
      <c r="P120" s="48"/>
      <c r="Q120" s="48"/>
      <c r="R120" s="48"/>
      <c r="S120" s="48"/>
      <c r="T120" s="48"/>
      <c r="U120" s="66"/>
      <c r="V120" s="66"/>
      <c r="W120" s="48"/>
      <c r="X120" s="66"/>
      <c r="Y120" s="48"/>
      <c r="Z120" s="48"/>
      <c r="AA120" s="48"/>
    </row>
    <row r="121" spans="3:27" x14ac:dyDescent="0.25">
      <c r="C121" s="48"/>
      <c r="D121" s="48"/>
      <c r="E121" s="66"/>
      <c r="F121" s="48"/>
      <c r="G121" s="48"/>
      <c r="H121" s="48"/>
      <c r="I121" s="48"/>
      <c r="J121" s="66"/>
      <c r="K121" s="66"/>
      <c r="L121" s="66"/>
      <c r="M121" s="48"/>
      <c r="N121" s="48"/>
      <c r="O121" s="48"/>
      <c r="P121" s="48"/>
      <c r="Q121" s="48"/>
      <c r="R121" s="48"/>
      <c r="S121" s="48"/>
      <c r="T121" s="48"/>
      <c r="U121" s="66"/>
      <c r="V121" s="66"/>
      <c r="W121" s="48"/>
      <c r="X121" s="66"/>
      <c r="Y121" s="48"/>
      <c r="Z121" s="48"/>
      <c r="AA121" s="48"/>
    </row>
    <row r="122" spans="3:27" x14ac:dyDescent="0.25">
      <c r="C122" s="48"/>
      <c r="D122" s="48"/>
      <c r="E122" s="66"/>
      <c r="F122" s="48"/>
      <c r="G122" s="48"/>
      <c r="H122" s="48"/>
      <c r="I122" s="48"/>
      <c r="J122" s="66"/>
      <c r="K122" s="66"/>
      <c r="L122" s="66"/>
      <c r="M122" s="48"/>
      <c r="N122" s="48"/>
      <c r="O122" s="48"/>
      <c r="P122" s="48"/>
      <c r="Q122" s="48"/>
      <c r="R122" s="48"/>
      <c r="S122" s="48"/>
      <c r="T122" s="48"/>
      <c r="U122" s="66"/>
      <c r="V122" s="66"/>
      <c r="W122" s="48"/>
      <c r="X122" s="66"/>
      <c r="Y122" s="48"/>
      <c r="Z122" s="48"/>
      <c r="AA122" s="48"/>
    </row>
    <row r="123" spans="3:27" x14ac:dyDescent="0.25">
      <c r="C123" s="48"/>
      <c r="D123" s="48"/>
      <c r="E123" s="66"/>
      <c r="F123" s="48"/>
      <c r="G123" s="48"/>
      <c r="H123" s="48"/>
      <c r="I123" s="48"/>
      <c r="J123" s="66"/>
      <c r="K123" s="66"/>
      <c r="L123" s="66"/>
      <c r="M123" s="48"/>
      <c r="N123" s="48"/>
      <c r="O123" s="48"/>
      <c r="P123" s="48"/>
      <c r="Q123" s="48"/>
      <c r="R123" s="48"/>
      <c r="S123" s="48"/>
      <c r="T123" s="48"/>
      <c r="U123" s="66"/>
      <c r="V123" s="66"/>
      <c r="W123" s="48"/>
      <c r="X123" s="66"/>
      <c r="Y123" s="48"/>
      <c r="Z123" s="48"/>
      <c r="AA123" s="48"/>
    </row>
    <row r="124" spans="3:27" x14ac:dyDescent="0.25">
      <c r="C124" s="48"/>
      <c r="D124" s="48"/>
      <c r="E124" s="66"/>
      <c r="F124" s="48"/>
      <c r="G124" s="48"/>
      <c r="H124" s="48"/>
      <c r="I124" s="48"/>
      <c r="J124" s="66"/>
      <c r="K124" s="66"/>
      <c r="L124" s="66"/>
      <c r="M124" s="48"/>
      <c r="N124" s="48"/>
      <c r="O124" s="48"/>
      <c r="P124" s="48"/>
      <c r="Q124" s="48"/>
      <c r="R124" s="48"/>
      <c r="S124" s="48"/>
      <c r="T124" s="48"/>
      <c r="U124" s="66"/>
      <c r="V124" s="66"/>
      <c r="W124" s="48"/>
      <c r="X124" s="66"/>
      <c r="Y124" s="48"/>
      <c r="Z124" s="48"/>
      <c r="AA124" s="48"/>
    </row>
    <row r="125" spans="3:27" x14ac:dyDescent="0.25">
      <c r="C125" s="48"/>
      <c r="D125" s="48"/>
      <c r="E125" s="66"/>
      <c r="F125" s="48"/>
      <c r="G125" s="48"/>
      <c r="H125" s="48"/>
      <c r="I125" s="48"/>
      <c r="J125" s="66"/>
      <c r="K125" s="66"/>
      <c r="L125" s="66"/>
      <c r="M125" s="48"/>
      <c r="N125" s="48"/>
      <c r="O125" s="48"/>
      <c r="P125" s="48"/>
      <c r="Q125" s="48"/>
      <c r="R125" s="48"/>
      <c r="S125" s="48"/>
      <c r="T125" s="48"/>
      <c r="U125" s="66"/>
      <c r="V125" s="66"/>
      <c r="W125" s="48"/>
      <c r="X125" s="66"/>
      <c r="Y125" s="48"/>
      <c r="Z125" s="48"/>
      <c r="AA125" s="48"/>
    </row>
    <row r="126" spans="3:27" x14ac:dyDescent="0.25">
      <c r="C126" s="48"/>
      <c r="D126" s="48"/>
      <c r="E126" s="66"/>
      <c r="F126" s="48"/>
      <c r="G126" s="48"/>
      <c r="H126" s="48"/>
      <c r="I126" s="48"/>
      <c r="J126" s="66"/>
      <c r="K126" s="66"/>
      <c r="L126" s="66"/>
      <c r="M126" s="48"/>
      <c r="N126" s="48"/>
      <c r="O126" s="48"/>
      <c r="P126" s="48"/>
      <c r="Q126" s="48"/>
      <c r="R126" s="48"/>
      <c r="S126" s="48"/>
      <c r="T126" s="48"/>
      <c r="U126" s="66"/>
      <c r="V126" s="66"/>
      <c r="W126" s="48"/>
      <c r="X126" s="66"/>
      <c r="Y126" s="48"/>
      <c r="Z126" s="48"/>
      <c r="AA126" s="48"/>
    </row>
    <row r="127" spans="3:27" x14ac:dyDescent="0.25">
      <c r="C127" s="48"/>
      <c r="D127" s="48"/>
      <c r="E127" s="66"/>
      <c r="F127" s="48"/>
      <c r="G127" s="48"/>
      <c r="H127" s="48"/>
      <c r="I127" s="48"/>
      <c r="J127" s="66"/>
      <c r="K127" s="66"/>
      <c r="L127" s="66"/>
      <c r="M127" s="48"/>
      <c r="N127" s="48"/>
      <c r="O127" s="48"/>
      <c r="P127" s="48"/>
      <c r="Q127" s="48"/>
      <c r="R127" s="48"/>
      <c r="S127" s="48"/>
      <c r="T127" s="48"/>
      <c r="U127" s="66"/>
      <c r="V127" s="66"/>
      <c r="W127" s="48"/>
      <c r="X127" s="66"/>
      <c r="Y127" s="48"/>
      <c r="Z127" s="48"/>
      <c r="AA127" s="48"/>
    </row>
    <row r="128" spans="3:27" x14ac:dyDescent="0.25">
      <c r="C128" s="48"/>
      <c r="D128" s="48"/>
      <c r="E128" s="66"/>
      <c r="F128" s="48"/>
      <c r="G128" s="48"/>
      <c r="H128" s="48"/>
      <c r="I128" s="48"/>
      <c r="J128" s="66"/>
      <c r="K128" s="66"/>
      <c r="L128" s="66"/>
      <c r="M128" s="48"/>
      <c r="N128" s="48"/>
      <c r="O128" s="48"/>
      <c r="P128" s="48"/>
      <c r="Q128" s="48"/>
      <c r="R128" s="48"/>
      <c r="S128" s="48"/>
      <c r="T128" s="48"/>
      <c r="U128" s="66"/>
      <c r="V128" s="66"/>
      <c r="W128" s="48"/>
      <c r="X128" s="66"/>
      <c r="Y128" s="48"/>
      <c r="Z128" s="48"/>
      <c r="AA128" s="48"/>
    </row>
    <row r="129" spans="3:27" x14ac:dyDescent="0.25">
      <c r="C129" s="48"/>
      <c r="D129" s="48"/>
      <c r="E129" s="66"/>
      <c r="F129" s="48"/>
      <c r="G129" s="48"/>
      <c r="H129" s="48"/>
      <c r="I129" s="48"/>
      <c r="J129" s="66"/>
      <c r="K129" s="66"/>
      <c r="L129" s="66"/>
      <c r="M129" s="48"/>
      <c r="N129" s="48"/>
      <c r="O129" s="48"/>
      <c r="P129" s="48"/>
      <c r="Q129" s="48"/>
      <c r="R129" s="48"/>
      <c r="S129" s="48"/>
      <c r="T129" s="48"/>
      <c r="U129" s="66"/>
      <c r="V129" s="66"/>
      <c r="W129" s="48"/>
      <c r="X129" s="66"/>
      <c r="Y129" s="48"/>
      <c r="Z129" s="48"/>
      <c r="AA129" s="48"/>
    </row>
    <row r="130" spans="3:27" x14ac:dyDescent="0.25">
      <c r="C130" s="48"/>
      <c r="D130" s="48"/>
      <c r="E130" s="66"/>
      <c r="F130" s="48"/>
      <c r="G130" s="48"/>
      <c r="H130" s="48"/>
      <c r="I130" s="48"/>
      <c r="J130" s="66"/>
      <c r="K130" s="66"/>
      <c r="L130" s="66"/>
      <c r="M130" s="48"/>
      <c r="N130" s="48"/>
      <c r="O130" s="48"/>
      <c r="P130" s="48"/>
      <c r="Q130" s="48"/>
      <c r="R130" s="48"/>
      <c r="S130" s="48"/>
      <c r="T130" s="48"/>
      <c r="U130" s="66"/>
      <c r="V130" s="66"/>
      <c r="W130" s="48"/>
      <c r="X130" s="66"/>
      <c r="Y130" s="48"/>
      <c r="Z130" s="48"/>
      <c r="AA130" s="48"/>
    </row>
    <row r="131" spans="3:27" x14ac:dyDescent="0.25">
      <c r="C131" s="48"/>
      <c r="D131" s="48"/>
      <c r="E131" s="66"/>
      <c r="F131" s="48"/>
      <c r="G131" s="48"/>
      <c r="H131" s="48"/>
      <c r="I131" s="48"/>
      <c r="J131" s="66"/>
      <c r="K131" s="66"/>
      <c r="L131" s="66"/>
      <c r="M131" s="48"/>
      <c r="N131" s="48"/>
      <c r="O131" s="48"/>
      <c r="P131" s="48"/>
      <c r="Q131" s="48"/>
      <c r="R131" s="48"/>
      <c r="S131" s="48"/>
      <c r="T131" s="48"/>
      <c r="U131" s="66"/>
      <c r="V131" s="66"/>
      <c r="W131" s="48"/>
      <c r="X131" s="66"/>
      <c r="Y131" s="48"/>
      <c r="Z131" s="48"/>
      <c r="AA131" s="48"/>
    </row>
    <row r="132" spans="3:27" x14ac:dyDescent="0.25">
      <c r="C132" s="48"/>
      <c r="D132" s="48"/>
      <c r="E132" s="66"/>
      <c r="F132" s="48"/>
      <c r="G132" s="48"/>
      <c r="H132" s="48"/>
      <c r="I132" s="48"/>
      <c r="J132" s="66"/>
      <c r="K132" s="66"/>
      <c r="L132" s="66"/>
      <c r="M132" s="48"/>
      <c r="N132" s="48"/>
      <c r="O132" s="48"/>
      <c r="P132" s="48"/>
      <c r="Q132" s="48"/>
      <c r="R132" s="48"/>
      <c r="S132" s="48"/>
      <c r="T132" s="48"/>
      <c r="U132" s="66"/>
      <c r="V132" s="66"/>
      <c r="W132" s="48"/>
      <c r="X132" s="66"/>
      <c r="Y132" s="48"/>
      <c r="Z132" s="48"/>
      <c r="AA132" s="48"/>
    </row>
    <row r="133" spans="3:27" x14ac:dyDescent="0.25">
      <c r="C133" s="48"/>
      <c r="D133" s="48"/>
      <c r="E133" s="66"/>
      <c r="F133" s="48"/>
      <c r="G133" s="48"/>
      <c r="H133" s="48"/>
      <c r="I133" s="48"/>
      <c r="J133" s="66"/>
      <c r="K133" s="66"/>
      <c r="L133" s="66"/>
      <c r="M133" s="48"/>
      <c r="N133" s="48"/>
      <c r="O133" s="48"/>
      <c r="P133" s="48"/>
      <c r="Q133" s="48"/>
      <c r="R133" s="48"/>
      <c r="S133" s="48"/>
      <c r="T133" s="48"/>
      <c r="U133" s="66"/>
      <c r="V133" s="66"/>
      <c r="W133" s="48"/>
      <c r="X133" s="66"/>
      <c r="Y133" s="48"/>
      <c r="Z133" s="48"/>
      <c r="AA133" s="48"/>
    </row>
    <row r="134" spans="3:27" x14ac:dyDescent="0.25">
      <c r="C134" s="48"/>
      <c r="D134" s="48"/>
      <c r="E134" s="66"/>
      <c r="F134" s="48"/>
      <c r="G134" s="48"/>
      <c r="H134" s="48"/>
      <c r="I134" s="48"/>
      <c r="J134" s="66"/>
      <c r="K134" s="66"/>
      <c r="L134" s="66"/>
      <c r="M134" s="48"/>
      <c r="N134" s="48"/>
      <c r="O134" s="48"/>
      <c r="P134" s="48"/>
      <c r="Q134" s="48"/>
      <c r="R134" s="48"/>
      <c r="S134" s="48"/>
      <c r="T134" s="48"/>
      <c r="U134" s="66"/>
      <c r="V134" s="66"/>
      <c r="W134" s="48"/>
      <c r="X134" s="66"/>
      <c r="Y134" s="48"/>
      <c r="Z134" s="48"/>
      <c r="AA134" s="48"/>
    </row>
    <row r="135" spans="3:27" x14ac:dyDescent="0.25">
      <c r="C135" s="48"/>
      <c r="D135" s="48"/>
      <c r="E135" s="66"/>
      <c r="F135" s="48"/>
      <c r="G135" s="48"/>
      <c r="H135" s="48"/>
      <c r="I135" s="48"/>
      <c r="J135" s="66"/>
      <c r="K135" s="66"/>
      <c r="L135" s="66"/>
      <c r="M135" s="48"/>
      <c r="N135" s="48"/>
      <c r="O135" s="48"/>
      <c r="P135" s="48"/>
      <c r="Q135" s="48"/>
      <c r="R135" s="48"/>
      <c r="S135" s="48"/>
      <c r="T135" s="48"/>
      <c r="U135" s="66"/>
      <c r="V135" s="66"/>
      <c r="W135" s="48"/>
      <c r="X135" s="66"/>
      <c r="Y135" s="48"/>
      <c r="Z135" s="48"/>
      <c r="AA135" s="48"/>
    </row>
    <row r="136" spans="3:27" x14ac:dyDescent="0.25">
      <c r="C136" s="48"/>
      <c r="D136" s="48"/>
      <c r="E136" s="66"/>
      <c r="F136" s="48"/>
      <c r="G136" s="48"/>
      <c r="H136" s="48"/>
      <c r="I136" s="48"/>
      <c r="J136" s="66"/>
      <c r="K136" s="66"/>
      <c r="L136" s="66"/>
      <c r="M136" s="48"/>
      <c r="N136" s="48"/>
      <c r="O136" s="48"/>
      <c r="P136" s="48"/>
      <c r="Q136" s="48"/>
      <c r="R136" s="48"/>
      <c r="S136" s="48"/>
      <c r="T136" s="48"/>
      <c r="U136" s="66"/>
      <c r="V136" s="66"/>
      <c r="W136" s="48"/>
      <c r="X136" s="66"/>
      <c r="Y136" s="48"/>
      <c r="Z136" s="48"/>
      <c r="AA136" s="48"/>
    </row>
    <row r="137" spans="3:27" x14ac:dyDescent="0.25">
      <c r="C137" s="48"/>
      <c r="D137" s="48"/>
      <c r="E137" s="66"/>
      <c r="F137" s="48"/>
      <c r="G137" s="48"/>
      <c r="H137" s="48"/>
      <c r="I137" s="48"/>
      <c r="J137" s="66"/>
      <c r="K137" s="66"/>
      <c r="L137" s="66"/>
      <c r="M137" s="48"/>
      <c r="N137" s="48"/>
      <c r="O137" s="48"/>
      <c r="P137" s="48"/>
      <c r="Q137" s="48"/>
      <c r="R137" s="48"/>
      <c r="S137" s="48"/>
      <c r="T137" s="48"/>
      <c r="U137" s="66"/>
      <c r="V137" s="66"/>
      <c r="W137" s="48"/>
      <c r="X137" s="66"/>
      <c r="Y137" s="48"/>
      <c r="Z137" s="48"/>
      <c r="AA137" s="48"/>
    </row>
    <row r="138" spans="3:27" x14ac:dyDescent="0.25">
      <c r="C138" s="48"/>
      <c r="D138" s="48"/>
      <c r="E138" s="66"/>
      <c r="F138" s="48"/>
      <c r="G138" s="48"/>
      <c r="H138" s="48"/>
      <c r="I138" s="48"/>
      <c r="J138" s="66"/>
      <c r="K138" s="66"/>
      <c r="L138" s="66"/>
      <c r="M138" s="48"/>
      <c r="N138" s="48"/>
      <c r="O138" s="48"/>
      <c r="P138" s="48"/>
      <c r="Q138" s="48"/>
      <c r="R138" s="48"/>
      <c r="S138" s="48"/>
      <c r="T138" s="48"/>
      <c r="U138" s="66"/>
      <c r="V138" s="66"/>
      <c r="W138" s="48"/>
      <c r="X138" s="66"/>
      <c r="Y138" s="48"/>
      <c r="Z138" s="48"/>
      <c r="AA138" s="48"/>
    </row>
    <row r="139" spans="3:27" x14ac:dyDescent="0.25">
      <c r="C139" s="48"/>
      <c r="D139" s="48"/>
      <c r="E139" s="66"/>
      <c r="F139" s="48"/>
      <c r="G139" s="48"/>
      <c r="H139" s="48"/>
      <c r="I139" s="48"/>
      <c r="J139" s="66"/>
      <c r="K139" s="66"/>
      <c r="L139" s="66"/>
      <c r="M139" s="48"/>
      <c r="N139" s="48"/>
      <c r="O139" s="48"/>
      <c r="P139" s="48"/>
      <c r="Q139" s="48"/>
      <c r="R139" s="48"/>
      <c r="S139" s="48"/>
      <c r="T139" s="48"/>
      <c r="U139" s="66"/>
      <c r="V139" s="66"/>
      <c r="W139" s="48"/>
      <c r="X139" s="66"/>
      <c r="Y139" s="48"/>
      <c r="Z139" s="48"/>
      <c r="AA139" s="48"/>
    </row>
    <row r="140" spans="3:27" x14ac:dyDescent="0.25">
      <c r="C140" s="48"/>
      <c r="D140" s="48"/>
      <c r="E140" s="66"/>
      <c r="F140" s="48"/>
      <c r="G140" s="48"/>
      <c r="H140" s="48"/>
      <c r="I140" s="48"/>
      <c r="J140" s="66"/>
      <c r="K140" s="66"/>
      <c r="L140" s="66"/>
      <c r="M140" s="48"/>
      <c r="N140" s="48"/>
      <c r="O140" s="48"/>
      <c r="P140" s="48"/>
      <c r="Q140" s="48"/>
      <c r="R140" s="48"/>
      <c r="S140" s="48"/>
      <c r="T140" s="48"/>
      <c r="U140" s="66"/>
      <c r="V140" s="66"/>
      <c r="W140" s="48"/>
      <c r="X140" s="66"/>
      <c r="Y140" s="48"/>
      <c r="Z140" s="48"/>
      <c r="AA140" s="48"/>
    </row>
    <row r="141" spans="3:27" x14ac:dyDescent="0.25">
      <c r="C141" s="48"/>
      <c r="D141" s="48"/>
      <c r="E141" s="66"/>
      <c r="F141" s="48"/>
      <c r="G141" s="48"/>
      <c r="H141" s="48"/>
      <c r="I141" s="48"/>
      <c r="J141" s="66"/>
      <c r="K141" s="66"/>
      <c r="L141" s="66"/>
      <c r="M141" s="48"/>
      <c r="N141" s="48"/>
      <c r="O141" s="48"/>
      <c r="P141" s="48"/>
      <c r="Q141" s="48"/>
      <c r="R141" s="48"/>
      <c r="S141" s="48"/>
      <c r="T141" s="48"/>
      <c r="U141" s="66"/>
      <c r="V141" s="66"/>
      <c r="W141" s="48"/>
      <c r="X141" s="66"/>
      <c r="Y141" s="48"/>
      <c r="Z141" s="48"/>
      <c r="AA141" s="48"/>
    </row>
    <row r="142" spans="3:27" x14ac:dyDescent="0.25">
      <c r="C142" s="48"/>
      <c r="D142" s="48"/>
      <c r="E142" s="66"/>
      <c r="F142" s="48"/>
      <c r="G142" s="48"/>
      <c r="H142" s="48"/>
      <c r="I142" s="48"/>
      <c r="J142" s="66"/>
      <c r="K142" s="66"/>
      <c r="L142" s="66"/>
      <c r="M142" s="48"/>
      <c r="N142" s="48"/>
      <c r="O142" s="48"/>
      <c r="P142" s="48"/>
      <c r="Q142" s="48"/>
      <c r="R142" s="48"/>
      <c r="S142" s="48"/>
      <c r="T142" s="48"/>
      <c r="U142" s="66"/>
      <c r="V142" s="66"/>
      <c r="W142" s="48"/>
      <c r="X142" s="66"/>
      <c r="Y142" s="48"/>
      <c r="Z142" s="48"/>
      <c r="AA142" s="48"/>
    </row>
    <row r="143" spans="3:27" x14ac:dyDescent="0.25">
      <c r="C143" s="48"/>
      <c r="D143" s="48"/>
      <c r="E143" s="66"/>
      <c r="F143" s="48"/>
      <c r="G143" s="48"/>
      <c r="H143" s="48"/>
      <c r="I143" s="48"/>
      <c r="J143" s="66"/>
      <c r="K143" s="66"/>
      <c r="L143" s="66"/>
      <c r="M143" s="48"/>
      <c r="N143" s="48"/>
      <c r="O143" s="48"/>
      <c r="P143" s="48"/>
      <c r="Q143" s="48"/>
      <c r="R143" s="48"/>
      <c r="S143" s="48"/>
      <c r="T143" s="48"/>
      <c r="U143" s="66"/>
      <c r="V143" s="66"/>
      <c r="W143" s="48"/>
      <c r="X143" s="66"/>
      <c r="Y143" s="48"/>
      <c r="Z143" s="48"/>
      <c r="AA143" s="48"/>
    </row>
    <row r="144" spans="3:27" x14ac:dyDescent="0.25">
      <c r="C144" s="48"/>
      <c r="D144" s="48"/>
      <c r="E144" s="66"/>
      <c r="F144" s="48"/>
      <c r="G144" s="48"/>
      <c r="H144" s="48"/>
      <c r="I144" s="48"/>
      <c r="J144" s="66"/>
      <c r="K144" s="66"/>
      <c r="L144" s="66"/>
      <c r="M144" s="48"/>
      <c r="N144" s="48"/>
      <c r="O144" s="48"/>
      <c r="P144" s="48"/>
      <c r="Q144" s="48"/>
      <c r="R144" s="48"/>
      <c r="S144" s="48"/>
      <c r="T144" s="48"/>
      <c r="U144" s="66"/>
      <c r="V144" s="66"/>
      <c r="W144" s="48"/>
      <c r="X144" s="66"/>
      <c r="Y144" s="48"/>
      <c r="Z144" s="48"/>
      <c r="AA144" s="48"/>
    </row>
    <row r="145" spans="3:27" x14ac:dyDescent="0.25">
      <c r="C145" s="48"/>
      <c r="D145" s="48"/>
      <c r="E145" s="66"/>
      <c r="F145" s="48"/>
      <c r="G145" s="48"/>
      <c r="H145" s="48"/>
      <c r="I145" s="48"/>
      <c r="J145" s="66"/>
      <c r="K145" s="66"/>
      <c r="L145" s="66"/>
      <c r="M145" s="48"/>
      <c r="N145" s="48"/>
      <c r="O145" s="48"/>
      <c r="P145" s="48"/>
      <c r="Q145" s="48"/>
      <c r="R145" s="48"/>
      <c r="S145" s="48"/>
      <c r="T145" s="48"/>
      <c r="U145" s="66"/>
      <c r="V145" s="66"/>
      <c r="W145" s="48"/>
      <c r="X145" s="66"/>
      <c r="Y145" s="48"/>
      <c r="Z145" s="48"/>
      <c r="AA145" s="48"/>
    </row>
    <row r="146" spans="3:27" x14ac:dyDescent="0.25">
      <c r="C146" s="48"/>
      <c r="D146" s="48"/>
      <c r="E146" s="66"/>
      <c r="F146" s="48"/>
      <c r="G146" s="48"/>
      <c r="H146" s="48"/>
      <c r="I146" s="48"/>
      <c r="J146" s="66"/>
      <c r="K146" s="66"/>
      <c r="L146" s="66"/>
      <c r="M146" s="48"/>
      <c r="N146" s="48"/>
      <c r="O146" s="48"/>
      <c r="P146" s="48"/>
      <c r="Q146" s="48"/>
      <c r="R146" s="48"/>
      <c r="S146" s="48"/>
      <c r="T146" s="48"/>
      <c r="U146" s="66"/>
      <c r="V146" s="66"/>
      <c r="W146" s="48"/>
      <c r="X146" s="66"/>
      <c r="Y146" s="48"/>
      <c r="Z146" s="48"/>
      <c r="AA146" s="48"/>
    </row>
    <row r="147" spans="3:27" x14ac:dyDescent="0.25">
      <c r="C147" s="48"/>
      <c r="D147" s="48"/>
      <c r="E147" s="66"/>
      <c r="F147" s="48"/>
      <c r="G147" s="48"/>
      <c r="H147" s="48"/>
      <c r="I147" s="48"/>
      <c r="J147" s="66"/>
      <c r="K147" s="66"/>
      <c r="L147" s="66"/>
      <c r="M147" s="48"/>
      <c r="N147" s="48"/>
      <c r="O147" s="48"/>
      <c r="P147" s="48"/>
      <c r="Q147" s="48"/>
      <c r="R147" s="48"/>
      <c r="S147" s="48"/>
      <c r="T147" s="48"/>
      <c r="U147" s="66"/>
      <c r="V147" s="66"/>
      <c r="W147" s="48"/>
      <c r="X147" s="66"/>
      <c r="Y147" s="48"/>
      <c r="Z147" s="48"/>
      <c r="AA147" s="48"/>
    </row>
    <row r="148" spans="3:27" x14ac:dyDescent="0.25">
      <c r="C148" s="48"/>
      <c r="D148" s="48"/>
      <c r="E148" s="66"/>
      <c r="F148" s="48"/>
      <c r="G148" s="48"/>
      <c r="H148" s="48"/>
      <c r="I148" s="48"/>
      <c r="J148" s="66"/>
      <c r="K148" s="66"/>
      <c r="L148" s="66"/>
      <c r="M148" s="48"/>
      <c r="N148" s="48"/>
      <c r="O148" s="48"/>
      <c r="P148" s="48"/>
      <c r="Q148" s="48"/>
      <c r="R148" s="48"/>
      <c r="S148" s="48"/>
      <c r="T148" s="48"/>
      <c r="U148" s="66"/>
      <c r="V148" s="66"/>
      <c r="W148" s="48"/>
      <c r="X148" s="66"/>
      <c r="Y148" s="48"/>
      <c r="Z148" s="48"/>
      <c r="AA148" s="48"/>
    </row>
    <row r="149" spans="3:27" x14ac:dyDescent="0.25">
      <c r="C149" s="48"/>
      <c r="D149" s="48"/>
      <c r="E149" s="66"/>
      <c r="F149" s="48"/>
      <c r="G149" s="48"/>
      <c r="H149" s="48"/>
      <c r="I149" s="48"/>
      <c r="J149" s="66"/>
      <c r="K149" s="66"/>
      <c r="L149" s="66"/>
      <c r="M149" s="48"/>
      <c r="N149" s="48"/>
      <c r="O149" s="48"/>
      <c r="P149" s="48"/>
      <c r="Q149" s="48"/>
      <c r="R149" s="48"/>
      <c r="S149" s="48"/>
      <c r="T149" s="48"/>
      <c r="U149" s="66"/>
      <c r="V149" s="66"/>
      <c r="W149" s="48"/>
      <c r="X149" s="66"/>
      <c r="Y149" s="48"/>
      <c r="Z149" s="48"/>
      <c r="AA149" s="48"/>
    </row>
    <row r="150" spans="3:27" x14ac:dyDescent="0.25">
      <c r="C150" s="48"/>
      <c r="D150" s="48"/>
      <c r="E150" s="66"/>
      <c r="F150" s="48"/>
      <c r="G150" s="48"/>
      <c r="H150" s="48"/>
      <c r="I150" s="48"/>
      <c r="J150" s="66"/>
      <c r="K150" s="66"/>
      <c r="L150" s="66"/>
      <c r="M150" s="48"/>
      <c r="N150" s="48"/>
      <c r="O150" s="48"/>
      <c r="P150" s="48"/>
      <c r="Q150" s="48"/>
      <c r="R150" s="48"/>
      <c r="S150" s="48"/>
      <c r="T150" s="48"/>
      <c r="U150" s="66"/>
      <c r="V150" s="66"/>
      <c r="W150" s="48"/>
      <c r="X150" s="66"/>
      <c r="Y150" s="48"/>
      <c r="Z150" s="48"/>
      <c r="AA150" s="48"/>
    </row>
    <row r="151" spans="3:27" x14ac:dyDescent="0.25">
      <c r="C151" s="48"/>
      <c r="D151" s="48"/>
      <c r="E151" s="66"/>
      <c r="F151" s="48"/>
      <c r="G151" s="48"/>
      <c r="H151" s="48"/>
      <c r="I151" s="48"/>
      <c r="J151" s="66"/>
      <c r="K151" s="66"/>
      <c r="L151" s="66"/>
      <c r="M151" s="48"/>
      <c r="N151" s="48"/>
      <c r="O151" s="48"/>
      <c r="P151" s="48"/>
      <c r="Q151" s="48"/>
      <c r="R151" s="48"/>
      <c r="S151" s="48"/>
      <c r="T151" s="48"/>
      <c r="U151" s="66"/>
      <c r="V151" s="66"/>
      <c r="W151" s="48"/>
      <c r="X151" s="66"/>
      <c r="Y151" s="48"/>
      <c r="Z151" s="48"/>
      <c r="AA151" s="48"/>
    </row>
    <row r="152" spans="3:27" x14ac:dyDescent="0.25">
      <c r="C152" s="48"/>
      <c r="D152" s="48"/>
      <c r="E152" s="66"/>
      <c r="F152" s="48"/>
      <c r="G152" s="48"/>
      <c r="H152" s="48"/>
      <c r="I152" s="48"/>
      <c r="J152" s="66"/>
      <c r="K152" s="66"/>
      <c r="L152" s="66"/>
      <c r="M152" s="48"/>
      <c r="N152" s="48"/>
      <c r="O152" s="48"/>
      <c r="P152" s="48"/>
      <c r="Q152" s="48"/>
      <c r="R152" s="48"/>
      <c r="S152" s="48"/>
      <c r="T152" s="48"/>
      <c r="U152" s="66"/>
      <c r="V152" s="66"/>
      <c r="W152" s="48"/>
      <c r="X152" s="66"/>
      <c r="Y152" s="48"/>
      <c r="Z152" s="48"/>
      <c r="AA152" s="48"/>
    </row>
    <row r="153" spans="3:27" x14ac:dyDescent="0.25">
      <c r="C153" s="48"/>
      <c r="D153" s="48"/>
      <c r="E153" s="66"/>
      <c r="F153" s="48"/>
      <c r="G153" s="48"/>
      <c r="H153" s="48"/>
      <c r="I153" s="48"/>
      <c r="J153" s="66"/>
      <c r="K153" s="66"/>
      <c r="L153" s="66"/>
      <c r="M153" s="48"/>
      <c r="N153" s="48"/>
      <c r="O153" s="48"/>
      <c r="P153" s="48"/>
      <c r="Q153" s="48"/>
      <c r="R153" s="48"/>
      <c r="S153" s="48"/>
      <c r="T153" s="48"/>
      <c r="U153" s="66"/>
      <c r="V153" s="66"/>
      <c r="W153" s="48"/>
      <c r="X153" s="66"/>
      <c r="Y153" s="48"/>
      <c r="Z153" s="48"/>
      <c r="AA153" s="48"/>
    </row>
    <row r="154" spans="3:27" x14ac:dyDescent="0.25">
      <c r="C154" s="48"/>
      <c r="D154" s="48"/>
      <c r="E154" s="66"/>
      <c r="F154" s="48"/>
      <c r="G154" s="48"/>
      <c r="H154" s="48"/>
      <c r="I154" s="48"/>
      <c r="J154" s="66"/>
      <c r="K154" s="66"/>
      <c r="L154" s="66"/>
      <c r="M154" s="48"/>
      <c r="N154" s="48"/>
      <c r="O154" s="48"/>
      <c r="P154" s="48"/>
      <c r="Q154" s="48"/>
      <c r="R154" s="48"/>
      <c r="S154" s="48"/>
      <c r="T154" s="48"/>
      <c r="U154" s="66"/>
      <c r="V154" s="66"/>
      <c r="W154" s="48"/>
      <c r="X154" s="66"/>
      <c r="Y154" s="48"/>
      <c r="Z154" s="48"/>
      <c r="AA154" s="48"/>
    </row>
    <row r="155" spans="3:27" x14ac:dyDescent="0.25">
      <c r="C155" s="48"/>
      <c r="D155" s="48"/>
      <c r="E155" s="66"/>
      <c r="F155" s="48"/>
      <c r="G155" s="48"/>
      <c r="H155" s="48"/>
      <c r="I155" s="48"/>
      <c r="J155" s="66"/>
      <c r="K155" s="66"/>
      <c r="L155" s="66"/>
      <c r="M155" s="48"/>
      <c r="N155" s="48"/>
      <c r="O155" s="48"/>
      <c r="P155" s="48"/>
      <c r="Q155" s="48"/>
      <c r="R155" s="48"/>
      <c r="S155" s="48"/>
      <c r="T155" s="48"/>
      <c r="U155" s="66"/>
      <c r="V155" s="66"/>
      <c r="W155" s="48"/>
      <c r="X155" s="66"/>
      <c r="Y155" s="48"/>
      <c r="Z155" s="48"/>
      <c r="AA155" s="48"/>
    </row>
    <row r="156" spans="3:27" x14ac:dyDescent="0.25">
      <c r="C156" s="48"/>
      <c r="D156" s="48"/>
      <c r="E156" s="66"/>
      <c r="F156" s="48"/>
      <c r="G156" s="48"/>
      <c r="H156" s="48"/>
      <c r="I156" s="48"/>
      <c r="J156" s="66"/>
      <c r="K156" s="66"/>
      <c r="L156" s="66"/>
      <c r="M156" s="48"/>
      <c r="N156" s="48"/>
      <c r="O156" s="48"/>
      <c r="P156" s="48"/>
      <c r="Q156" s="48"/>
      <c r="R156" s="48"/>
      <c r="S156" s="48"/>
      <c r="T156" s="48"/>
      <c r="U156" s="66"/>
      <c r="V156" s="66"/>
      <c r="W156" s="48"/>
      <c r="X156" s="66"/>
      <c r="Y156" s="48"/>
      <c r="Z156" s="48"/>
      <c r="AA156" s="48"/>
    </row>
    <row r="157" spans="3:27" x14ac:dyDescent="0.25">
      <c r="C157" s="48"/>
      <c r="D157" s="48"/>
      <c r="E157" s="66"/>
      <c r="F157" s="48"/>
      <c r="G157" s="48"/>
      <c r="H157" s="48"/>
      <c r="I157" s="48"/>
      <c r="J157" s="66"/>
      <c r="K157" s="66"/>
      <c r="L157" s="66"/>
      <c r="M157" s="48"/>
      <c r="N157" s="48"/>
      <c r="O157" s="48"/>
      <c r="P157" s="48"/>
      <c r="Q157" s="48"/>
      <c r="R157" s="48"/>
      <c r="S157" s="48"/>
      <c r="T157" s="48"/>
      <c r="U157" s="66"/>
      <c r="V157" s="66"/>
      <c r="W157" s="48"/>
      <c r="X157" s="66"/>
      <c r="Y157" s="48"/>
      <c r="Z157" s="48"/>
      <c r="AA157" s="48"/>
    </row>
    <row r="158" spans="3:27" x14ac:dyDescent="0.25">
      <c r="C158" s="48"/>
      <c r="D158" s="48"/>
      <c r="E158" s="66"/>
      <c r="F158" s="48"/>
      <c r="G158" s="48"/>
      <c r="H158" s="48"/>
      <c r="I158" s="48"/>
      <c r="J158" s="66"/>
      <c r="K158" s="66"/>
      <c r="L158" s="66"/>
      <c r="M158" s="48"/>
      <c r="N158" s="48"/>
      <c r="O158" s="48"/>
      <c r="P158" s="48"/>
      <c r="Q158" s="48"/>
      <c r="R158" s="48"/>
      <c r="S158" s="48"/>
      <c r="T158" s="48"/>
      <c r="U158" s="66"/>
      <c r="V158" s="66"/>
      <c r="W158" s="48"/>
      <c r="X158" s="66"/>
      <c r="Y158" s="48"/>
      <c r="Z158" s="48"/>
      <c r="AA158" s="48"/>
    </row>
    <row r="159" spans="3:27" x14ac:dyDescent="0.25">
      <c r="C159" s="48"/>
      <c r="D159" s="48"/>
      <c r="E159" s="66"/>
      <c r="F159" s="48"/>
      <c r="G159" s="48"/>
      <c r="H159" s="48"/>
      <c r="I159" s="48"/>
      <c r="J159" s="66"/>
      <c r="K159" s="66"/>
      <c r="L159" s="66"/>
      <c r="M159" s="48"/>
      <c r="N159" s="48"/>
      <c r="O159" s="48"/>
      <c r="P159" s="48"/>
      <c r="Q159" s="48"/>
      <c r="R159" s="48"/>
      <c r="S159" s="48"/>
      <c r="T159" s="48"/>
      <c r="U159" s="66"/>
      <c r="V159" s="66"/>
      <c r="W159" s="48"/>
      <c r="X159" s="66"/>
      <c r="Y159" s="48"/>
      <c r="Z159" s="48"/>
      <c r="AA159" s="48"/>
    </row>
    <row r="160" spans="3:27" x14ac:dyDescent="0.25">
      <c r="C160" s="48"/>
      <c r="D160" s="48"/>
      <c r="E160" s="66"/>
      <c r="F160" s="48"/>
      <c r="G160" s="48"/>
      <c r="H160" s="48"/>
      <c r="I160" s="48"/>
      <c r="J160" s="66"/>
      <c r="K160" s="66"/>
      <c r="L160" s="66"/>
      <c r="M160" s="48"/>
      <c r="N160" s="48"/>
      <c r="O160" s="48"/>
      <c r="P160" s="48"/>
      <c r="Q160" s="48"/>
      <c r="R160" s="48"/>
      <c r="S160" s="48"/>
      <c r="T160" s="48"/>
      <c r="U160" s="66"/>
      <c r="V160" s="66"/>
      <c r="W160" s="48"/>
      <c r="X160" s="66"/>
      <c r="Y160" s="48"/>
      <c r="Z160" s="48"/>
      <c r="AA160" s="48"/>
    </row>
    <row r="161" spans="3:27" x14ac:dyDescent="0.25">
      <c r="C161" s="48"/>
      <c r="D161" s="48"/>
      <c r="E161" s="66"/>
      <c r="F161" s="48"/>
      <c r="G161" s="48"/>
      <c r="H161" s="48"/>
      <c r="I161" s="48"/>
      <c r="J161" s="66"/>
      <c r="K161" s="66"/>
      <c r="L161" s="66"/>
      <c r="M161" s="48"/>
      <c r="N161" s="48"/>
      <c r="O161" s="48"/>
      <c r="P161" s="48"/>
      <c r="Q161" s="48"/>
      <c r="R161" s="48"/>
      <c r="S161" s="48"/>
      <c r="T161" s="48"/>
      <c r="U161" s="66"/>
      <c r="V161" s="66"/>
      <c r="W161" s="48"/>
      <c r="X161" s="66"/>
      <c r="Y161" s="48"/>
      <c r="Z161" s="48"/>
      <c r="AA161" s="48"/>
    </row>
    <row r="162" spans="3:27" x14ac:dyDescent="0.25">
      <c r="C162" s="48"/>
      <c r="D162" s="48"/>
      <c r="E162" s="66"/>
      <c r="F162" s="48"/>
      <c r="G162" s="48"/>
      <c r="H162" s="48"/>
      <c r="I162" s="48"/>
      <c r="J162" s="66"/>
      <c r="K162" s="66"/>
      <c r="L162" s="66"/>
      <c r="M162" s="48"/>
      <c r="N162" s="48"/>
      <c r="O162" s="48"/>
      <c r="P162" s="48"/>
      <c r="Q162" s="48"/>
      <c r="R162" s="48"/>
      <c r="S162" s="48"/>
      <c r="T162" s="48"/>
      <c r="U162" s="66"/>
      <c r="V162" s="66"/>
      <c r="W162" s="48"/>
      <c r="X162" s="66"/>
      <c r="Y162" s="48"/>
      <c r="Z162" s="48"/>
      <c r="AA162" s="48"/>
    </row>
    <row r="163" spans="3:27" x14ac:dyDescent="0.25">
      <c r="C163" s="48"/>
      <c r="D163" s="48"/>
      <c r="E163" s="66"/>
      <c r="F163" s="48"/>
      <c r="G163" s="48"/>
      <c r="H163" s="48"/>
      <c r="I163" s="48"/>
      <c r="J163" s="66"/>
      <c r="K163" s="66"/>
      <c r="L163" s="66"/>
      <c r="M163" s="48"/>
      <c r="N163" s="48"/>
      <c r="O163" s="48"/>
      <c r="P163" s="48"/>
      <c r="Q163" s="48"/>
      <c r="R163" s="48"/>
      <c r="S163" s="48"/>
      <c r="T163" s="48"/>
      <c r="U163" s="66"/>
      <c r="V163" s="66"/>
      <c r="W163" s="48"/>
      <c r="X163" s="66"/>
      <c r="Y163" s="48"/>
      <c r="Z163" s="48"/>
      <c r="AA163" s="48"/>
    </row>
    <row r="164" spans="3:27" x14ac:dyDescent="0.25">
      <c r="C164" s="48"/>
      <c r="D164" s="48"/>
      <c r="E164" s="66"/>
      <c r="F164" s="48"/>
      <c r="G164" s="48"/>
      <c r="H164" s="48"/>
      <c r="I164" s="48"/>
      <c r="J164" s="66"/>
      <c r="K164" s="66"/>
      <c r="L164" s="66"/>
      <c r="M164" s="48"/>
      <c r="N164" s="48"/>
      <c r="O164" s="48"/>
      <c r="P164" s="48"/>
      <c r="Q164" s="48"/>
      <c r="R164" s="48"/>
      <c r="S164" s="48"/>
      <c r="T164" s="48"/>
      <c r="U164" s="66"/>
      <c r="V164" s="66"/>
      <c r="W164" s="48"/>
      <c r="X164" s="66"/>
      <c r="Y164" s="48"/>
      <c r="Z164" s="48"/>
      <c r="AA164" s="48"/>
    </row>
    <row r="165" spans="3:27" x14ac:dyDescent="0.25">
      <c r="C165" s="48"/>
      <c r="D165" s="48"/>
      <c r="E165" s="66"/>
      <c r="F165" s="48"/>
      <c r="G165" s="48"/>
      <c r="H165" s="48"/>
      <c r="I165" s="48"/>
      <c r="J165" s="66"/>
      <c r="K165" s="66"/>
      <c r="L165" s="66"/>
      <c r="M165" s="48"/>
      <c r="N165" s="48"/>
      <c r="O165" s="48"/>
      <c r="P165" s="48"/>
      <c r="Q165" s="48"/>
      <c r="R165" s="48"/>
      <c r="S165" s="48"/>
      <c r="T165" s="48"/>
      <c r="U165" s="66"/>
      <c r="V165" s="66"/>
      <c r="W165" s="48"/>
      <c r="X165" s="66"/>
      <c r="Y165" s="48"/>
      <c r="Z165" s="48"/>
      <c r="AA165" s="48"/>
    </row>
    <row r="166" spans="3:27" x14ac:dyDescent="0.25">
      <c r="C166" s="48"/>
      <c r="D166" s="48"/>
      <c r="E166" s="66"/>
      <c r="F166" s="48"/>
      <c r="G166" s="48"/>
      <c r="H166" s="48"/>
      <c r="I166" s="48"/>
      <c r="J166" s="66"/>
      <c r="K166" s="66"/>
      <c r="L166" s="66"/>
      <c r="M166" s="48"/>
      <c r="N166" s="48"/>
      <c r="O166" s="48"/>
      <c r="P166" s="48"/>
      <c r="Q166" s="48"/>
      <c r="R166" s="48"/>
      <c r="S166" s="48"/>
      <c r="T166" s="48"/>
      <c r="U166" s="66"/>
      <c r="V166" s="66"/>
      <c r="W166" s="48"/>
      <c r="X166" s="66"/>
      <c r="Y166" s="48"/>
      <c r="Z166" s="48"/>
      <c r="AA166" s="48"/>
    </row>
    <row r="167" spans="3:27" x14ac:dyDescent="0.25">
      <c r="C167" s="48"/>
      <c r="D167" s="48"/>
      <c r="E167" s="66"/>
      <c r="F167" s="48"/>
      <c r="G167" s="48"/>
      <c r="H167" s="48"/>
      <c r="I167" s="48"/>
      <c r="J167" s="66"/>
      <c r="K167" s="66"/>
      <c r="L167" s="66"/>
      <c r="M167" s="48"/>
      <c r="N167" s="48"/>
      <c r="O167" s="48"/>
      <c r="P167" s="48"/>
      <c r="Q167" s="48"/>
      <c r="R167" s="48"/>
      <c r="S167" s="48"/>
      <c r="T167" s="48"/>
      <c r="U167" s="66"/>
      <c r="V167" s="66"/>
      <c r="W167" s="48"/>
      <c r="X167" s="66"/>
      <c r="Y167" s="48"/>
      <c r="Z167" s="48"/>
      <c r="AA167" s="48"/>
    </row>
    <row r="168" spans="3:27" x14ac:dyDescent="0.25">
      <c r="C168" s="48"/>
      <c r="D168" s="48"/>
      <c r="E168" s="66"/>
      <c r="F168" s="48"/>
      <c r="G168" s="48"/>
      <c r="H168" s="48"/>
      <c r="I168" s="48"/>
      <c r="J168" s="66"/>
      <c r="K168" s="66"/>
      <c r="L168" s="66"/>
      <c r="M168" s="48"/>
      <c r="N168" s="48"/>
      <c r="O168" s="48"/>
      <c r="P168" s="48"/>
      <c r="Q168" s="48"/>
      <c r="R168" s="48"/>
      <c r="S168" s="48"/>
      <c r="T168" s="48"/>
      <c r="U168" s="66"/>
      <c r="V168" s="66"/>
      <c r="W168" s="48"/>
      <c r="X168" s="66"/>
      <c r="Y168" s="48"/>
      <c r="Z168" s="48"/>
      <c r="AA168" s="48"/>
    </row>
    <row r="169" spans="3:27" x14ac:dyDescent="0.25">
      <c r="C169" s="48"/>
      <c r="D169" s="48"/>
      <c r="E169" s="66"/>
      <c r="F169" s="48"/>
      <c r="G169" s="48"/>
      <c r="H169" s="48"/>
      <c r="I169" s="48"/>
      <c r="J169" s="66"/>
      <c r="K169" s="66"/>
      <c r="L169" s="66"/>
      <c r="M169" s="48"/>
      <c r="N169" s="48"/>
      <c r="O169" s="48"/>
      <c r="P169" s="48"/>
      <c r="Q169" s="48"/>
      <c r="R169" s="48"/>
      <c r="S169" s="48"/>
      <c r="T169" s="48"/>
      <c r="U169" s="66"/>
      <c r="V169" s="66"/>
      <c r="W169" s="48"/>
      <c r="X169" s="66"/>
      <c r="Y169" s="48"/>
      <c r="Z169" s="48"/>
      <c r="AA169" s="48"/>
    </row>
    <row r="170" spans="3:27" x14ac:dyDescent="0.25">
      <c r="C170" s="48"/>
      <c r="D170" s="48"/>
      <c r="E170" s="66"/>
      <c r="F170" s="48"/>
      <c r="G170" s="48"/>
      <c r="H170" s="48"/>
      <c r="I170" s="48"/>
      <c r="J170" s="66"/>
      <c r="K170" s="66"/>
      <c r="L170" s="66"/>
      <c r="M170" s="48"/>
      <c r="N170" s="48"/>
      <c r="O170" s="48"/>
      <c r="P170" s="48"/>
      <c r="Q170" s="48"/>
      <c r="R170" s="48"/>
      <c r="S170" s="48"/>
      <c r="T170" s="48"/>
      <c r="U170" s="66"/>
      <c r="V170" s="66"/>
      <c r="W170" s="48"/>
      <c r="X170" s="66"/>
      <c r="Y170" s="48"/>
      <c r="Z170" s="48"/>
      <c r="AA170" s="48"/>
    </row>
    <row r="171" spans="3:27" x14ac:dyDescent="0.25">
      <c r="C171" s="48"/>
      <c r="D171" s="48"/>
      <c r="E171" s="66"/>
      <c r="F171" s="48"/>
      <c r="G171" s="48"/>
      <c r="H171" s="48"/>
      <c r="I171" s="48"/>
      <c r="J171" s="66"/>
      <c r="K171" s="66"/>
      <c r="L171" s="66"/>
      <c r="M171" s="48"/>
      <c r="N171" s="48"/>
      <c r="O171" s="48"/>
      <c r="P171" s="48"/>
      <c r="Q171" s="48"/>
      <c r="R171" s="48"/>
      <c r="S171" s="48"/>
      <c r="T171" s="48"/>
      <c r="U171" s="66"/>
      <c r="V171" s="66"/>
      <c r="W171" s="48"/>
      <c r="X171" s="66"/>
      <c r="Y171" s="48"/>
      <c r="Z171" s="48"/>
      <c r="AA171" s="48"/>
    </row>
    <row r="172" spans="3:27" x14ac:dyDescent="0.25">
      <c r="C172" s="48"/>
      <c r="D172" s="48"/>
      <c r="E172" s="66"/>
      <c r="F172" s="48"/>
      <c r="G172" s="48"/>
      <c r="H172" s="48"/>
      <c r="I172" s="48"/>
      <c r="J172" s="66"/>
      <c r="K172" s="66"/>
      <c r="L172" s="66"/>
      <c r="M172" s="48"/>
      <c r="N172" s="48"/>
      <c r="O172" s="48"/>
      <c r="P172" s="48"/>
      <c r="Q172" s="48"/>
      <c r="R172" s="48"/>
      <c r="S172" s="48"/>
      <c r="T172" s="48"/>
      <c r="U172" s="66"/>
      <c r="V172" s="66"/>
      <c r="W172" s="48"/>
      <c r="X172" s="66"/>
      <c r="Y172" s="48"/>
      <c r="Z172" s="48"/>
      <c r="AA172" s="48"/>
    </row>
    <row r="173" spans="3:27" x14ac:dyDescent="0.25">
      <c r="C173" s="48"/>
      <c r="D173" s="48"/>
      <c r="E173" s="66"/>
      <c r="F173" s="48"/>
      <c r="G173" s="48"/>
      <c r="H173" s="48"/>
      <c r="I173" s="48"/>
      <c r="J173" s="66"/>
      <c r="K173" s="66"/>
      <c r="L173" s="66"/>
      <c r="M173" s="48"/>
      <c r="N173" s="48"/>
      <c r="O173" s="48"/>
      <c r="P173" s="48"/>
      <c r="Q173" s="48"/>
      <c r="R173" s="48"/>
      <c r="S173" s="48"/>
      <c r="T173" s="48"/>
      <c r="U173" s="66"/>
      <c r="V173" s="66"/>
      <c r="W173" s="48"/>
      <c r="X173" s="66"/>
      <c r="Y173" s="48"/>
      <c r="Z173" s="48"/>
      <c r="AA173" s="48"/>
    </row>
    <row r="174" spans="3:27" x14ac:dyDescent="0.25">
      <c r="C174" s="48"/>
      <c r="D174" s="48"/>
      <c r="E174" s="66"/>
      <c r="F174" s="48"/>
      <c r="G174" s="48"/>
      <c r="H174" s="48"/>
      <c r="I174" s="48"/>
      <c r="J174" s="66"/>
      <c r="K174" s="66"/>
      <c r="L174" s="66"/>
      <c r="M174" s="48"/>
      <c r="N174" s="48"/>
      <c r="O174" s="48"/>
      <c r="P174" s="48"/>
      <c r="Q174" s="48"/>
      <c r="R174" s="48"/>
      <c r="S174" s="48"/>
      <c r="T174" s="48"/>
      <c r="U174" s="66"/>
      <c r="V174" s="66"/>
      <c r="W174" s="48"/>
      <c r="X174" s="66"/>
      <c r="Y174" s="48"/>
      <c r="Z174" s="48"/>
      <c r="AA174" s="48"/>
    </row>
    <row r="175" spans="3:27" x14ac:dyDescent="0.25">
      <c r="C175" s="48"/>
      <c r="D175" s="48"/>
      <c r="E175" s="66"/>
      <c r="F175" s="48"/>
      <c r="G175" s="48"/>
      <c r="H175" s="48"/>
      <c r="I175" s="48"/>
      <c r="J175" s="66"/>
      <c r="K175" s="66"/>
      <c r="L175" s="66"/>
      <c r="M175" s="48"/>
      <c r="N175" s="48"/>
      <c r="O175" s="48"/>
      <c r="P175" s="48"/>
      <c r="Q175" s="48"/>
      <c r="R175" s="48"/>
      <c r="S175" s="48"/>
      <c r="T175" s="48"/>
      <c r="U175" s="66"/>
      <c r="V175" s="66"/>
      <c r="W175" s="48"/>
      <c r="X175" s="66"/>
      <c r="Y175" s="48"/>
      <c r="Z175" s="48"/>
      <c r="AA175" s="48"/>
    </row>
    <row r="176" spans="3:27" x14ac:dyDescent="0.25">
      <c r="C176" s="48"/>
      <c r="D176" s="48"/>
      <c r="E176" s="66"/>
      <c r="F176" s="48"/>
      <c r="G176" s="48"/>
      <c r="H176" s="48"/>
      <c r="I176" s="48"/>
      <c r="J176" s="66"/>
      <c r="K176" s="66"/>
      <c r="L176" s="66"/>
      <c r="M176" s="48"/>
      <c r="N176" s="48"/>
      <c r="O176" s="48"/>
      <c r="P176" s="48"/>
      <c r="Q176" s="48"/>
      <c r="R176" s="48"/>
      <c r="S176" s="48"/>
      <c r="T176" s="48"/>
      <c r="U176" s="66"/>
      <c r="V176" s="66"/>
      <c r="W176" s="48"/>
      <c r="X176" s="66"/>
      <c r="Y176" s="48"/>
      <c r="Z176" s="48"/>
      <c r="AA176" s="48"/>
    </row>
    <row r="177" spans="3:27" x14ac:dyDescent="0.25">
      <c r="C177" s="48"/>
      <c r="D177" s="48"/>
      <c r="E177" s="66"/>
      <c r="F177" s="48"/>
      <c r="G177" s="48"/>
      <c r="H177" s="48"/>
      <c r="I177" s="48"/>
      <c r="J177" s="66"/>
      <c r="K177" s="66"/>
      <c r="L177" s="66"/>
      <c r="M177" s="48"/>
      <c r="N177" s="48"/>
      <c r="O177" s="48"/>
      <c r="P177" s="48"/>
      <c r="Q177" s="48"/>
      <c r="R177" s="48"/>
      <c r="S177" s="48"/>
      <c r="T177" s="48"/>
      <c r="U177" s="66"/>
      <c r="V177" s="66"/>
      <c r="W177" s="48"/>
      <c r="X177" s="66"/>
      <c r="Y177" s="48"/>
      <c r="Z177" s="48"/>
      <c r="AA177" s="48"/>
    </row>
    <row r="178" spans="3:27" x14ac:dyDescent="0.25">
      <c r="C178" s="48"/>
      <c r="D178" s="48"/>
      <c r="E178" s="66"/>
      <c r="F178" s="48"/>
      <c r="G178" s="48"/>
      <c r="H178" s="48"/>
      <c r="I178" s="48"/>
      <c r="J178" s="66"/>
      <c r="K178" s="66"/>
      <c r="L178" s="66"/>
      <c r="M178" s="48"/>
      <c r="N178" s="48"/>
      <c r="O178" s="48"/>
      <c r="P178" s="48"/>
      <c r="Q178" s="48"/>
      <c r="R178" s="48"/>
      <c r="S178" s="48"/>
      <c r="T178" s="48"/>
      <c r="U178" s="66"/>
      <c r="V178" s="66"/>
      <c r="W178" s="48"/>
      <c r="X178" s="66"/>
      <c r="Y178" s="48"/>
      <c r="Z178" s="48"/>
      <c r="AA178" s="48"/>
    </row>
    <row r="179" spans="3:27" x14ac:dyDescent="0.25">
      <c r="C179" s="48"/>
      <c r="D179" s="48"/>
      <c r="E179" s="66"/>
      <c r="F179" s="48"/>
      <c r="G179" s="48"/>
      <c r="H179" s="48"/>
      <c r="I179" s="48"/>
      <c r="J179" s="66"/>
      <c r="K179" s="66"/>
      <c r="L179" s="66"/>
      <c r="M179" s="48"/>
      <c r="N179" s="48"/>
      <c r="O179" s="48"/>
      <c r="P179" s="48"/>
      <c r="Q179" s="48"/>
      <c r="R179" s="48"/>
      <c r="S179" s="48"/>
      <c r="T179" s="48"/>
      <c r="U179" s="66"/>
      <c r="V179" s="66"/>
      <c r="W179" s="48"/>
      <c r="X179" s="66"/>
      <c r="Y179" s="48"/>
      <c r="Z179" s="48"/>
      <c r="AA179" s="48"/>
    </row>
    <row r="180" spans="3:27" x14ac:dyDescent="0.25">
      <c r="C180" s="48"/>
      <c r="D180" s="48"/>
      <c r="E180" s="66"/>
      <c r="F180" s="48"/>
      <c r="G180" s="48"/>
      <c r="H180" s="48"/>
      <c r="I180" s="48"/>
      <c r="J180" s="66"/>
      <c r="K180" s="66"/>
      <c r="L180" s="66"/>
      <c r="M180" s="48"/>
      <c r="N180" s="48"/>
      <c r="O180" s="48"/>
      <c r="P180" s="48"/>
      <c r="Q180" s="48"/>
      <c r="R180" s="48"/>
      <c r="S180" s="48"/>
      <c r="T180" s="48"/>
      <c r="U180" s="66"/>
      <c r="V180" s="66"/>
      <c r="W180" s="48"/>
      <c r="X180" s="66"/>
      <c r="Y180" s="48"/>
      <c r="Z180" s="48"/>
      <c r="AA180" s="48"/>
    </row>
    <row r="181" spans="3:27" x14ac:dyDescent="0.25">
      <c r="C181" s="48"/>
      <c r="D181" s="48"/>
      <c r="E181" s="66"/>
      <c r="F181" s="48"/>
      <c r="G181" s="48"/>
      <c r="H181" s="48"/>
      <c r="I181" s="48"/>
      <c r="J181" s="66"/>
      <c r="K181" s="66"/>
      <c r="L181" s="66"/>
      <c r="M181" s="48"/>
      <c r="N181" s="48"/>
      <c r="O181" s="48"/>
      <c r="P181" s="48"/>
      <c r="Q181" s="48"/>
      <c r="R181" s="48"/>
      <c r="S181" s="48"/>
      <c r="T181" s="48"/>
      <c r="U181" s="66"/>
      <c r="V181" s="66"/>
      <c r="W181" s="48"/>
      <c r="X181" s="66"/>
      <c r="Y181" s="48"/>
      <c r="Z181" s="48"/>
      <c r="AA181" s="48"/>
    </row>
    <row r="182" spans="3:27" x14ac:dyDescent="0.25">
      <c r="C182" s="48"/>
      <c r="D182" s="48"/>
      <c r="E182" s="66"/>
      <c r="F182" s="48"/>
      <c r="G182" s="48"/>
      <c r="H182" s="48"/>
      <c r="I182" s="48"/>
      <c r="J182" s="66"/>
      <c r="K182" s="66"/>
      <c r="L182" s="66"/>
      <c r="M182" s="48"/>
      <c r="N182" s="48"/>
      <c r="O182" s="48"/>
      <c r="P182" s="48"/>
      <c r="Q182" s="48"/>
      <c r="R182" s="48"/>
      <c r="S182" s="48"/>
      <c r="T182" s="48"/>
      <c r="U182" s="66"/>
      <c r="V182" s="66"/>
      <c r="W182" s="48"/>
      <c r="X182" s="66"/>
      <c r="Y182" s="48"/>
      <c r="Z182" s="48"/>
      <c r="AA182" s="48"/>
    </row>
    <row r="183" spans="3:27" x14ac:dyDescent="0.25">
      <c r="C183" s="48"/>
      <c r="D183" s="48"/>
      <c r="E183" s="66"/>
      <c r="F183" s="48"/>
      <c r="G183" s="48"/>
      <c r="H183" s="48"/>
      <c r="I183" s="48"/>
      <c r="J183" s="66"/>
      <c r="K183" s="66"/>
      <c r="L183" s="66"/>
      <c r="M183" s="48"/>
      <c r="N183" s="48"/>
      <c r="O183" s="48"/>
      <c r="P183" s="48"/>
      <c r="Q183" s="48"/>
      <c r="R183" s="48"/>
      <c r="S183" s="48"/>
      <c r="T183" s="48"/>
      <c r="U183" s="66"/>
      <c r="V183" s="66"/>
      <c r="W183" s="48"/>
      <c r="X183" s="66"/>
      <c r="Y183" s="48"/>
      <c r="Z183" s="48"/>
      <c r="AA183" s="48"/>
    </row>
    <row r="184" spans="3:27" x14ac:dyDescent="0.25">
      <c r="C184" s="48"/>
      <c r="D184" s="48"/>
      <c r="E184" s="66"/>
      <c r="F184" s="48"/>
      <c r="G184" s="48"/>
      <c r="H184" s="48"/>
      <c r="I184" s="48"/>
      <c r="J184" s="66"/>
      <c r="K184" s="66"/>
      <c r="L184" s="66"/>
      <c r="M184" s="48"/>
      <c r="N184" s="48"/>
      <c r="O184" s="48"/>
      <c r="P184" s="48"/>
      <c r="Q184" s="48"/>
      <c r="R184" s="48"/>
      <c r="S184" s="48"/>
      <c r="T184" s="48"/>
      <c r="U184" s="66"/>
      <c r="V184" s="66"/>
      <c r="W184" s="48"/>
      <c r="X184" s="66"/>
      <c r="Y184" s="48"/>
      <c r="Z184" s="48"/>
      <c r="AA184" s="48"/>
    </row>
    <row r="185" spans="3:27" x14ac:dyDescent="0.25">
      <c r="C185" s="48"/>
      <c r="D185" s="48"/>
      <c r="E185" s="66"/>
      <c r="F185" s="48"/>
      <c r="G185" s="48"/>
      <c r="H185" s="48"/>
      <c r="I185" s="48"/>
      <c r="J185" s="66"/>
      <c r="K185" s="66"/>
      <c r="L185" s="66"/>
      <c r="M185" s="48"/>
      <c r="N185" s="48"/>
      <c r="O185" s="48"/>
      <c r="P185" s="48"/>
      <c r="Q185" s="48"/>
      <c r="R185" s="48"/>
      <c r="S185" s="48"/>
      <c r="T185" s="48"/>
      <c r="U185" s="66"/>
      <c r="V185" s="66"/>
      <c r="W185" s="48"/>
      <c r="X185" s="66"/>
      <c r="Y185" s="48"/>
      <c r="Z185" s="48"/>
      <c r="AA185" s="48"/>
    </row>
    <row r="186" spans="3:27" x14ac:dyDescent="0.25">
      <c r="C186" s="48"/>
      <c r="D186" s="48"/>
      <c r="E186" s="66"/>
      <c r="F186" s="48"/>
      <c r="G186" s="48"/>
      <c r="H186" s="48"/>
      <c r="I186" s="48"/>
      <c r="J186" s="66"/>
      <c r="K186" s="66"/>
      <c r="L186" s="66"/>
      <c r="M186" s="48"/>
      <c r="N186" s="48"/>
      <c r="O186" s="48"/>
      <c r="P186" s="48"/>
      <c r="Q186" s="48"/>
      <c r="R186" s="48"/>
      <c r="S186" s="48"/>
      <c r="T186" s="48"/>
      <c r="U186" s="66"/>
      <c r="V186" s="66"/>
      <c r="W186" s="48"/>
      <c r="X186" s="66"/>
      <c r="Y186" s="48"/>
      <c r="Z186" s="48"/>
      <c r="AA186" s="48"/>
    </row>
    <row r="187" spans="3:27" x14ac:dyDescent="0.25">
      <c r="C187" s="48"/>
      <c r="D187" s="48"/>
      <c r="E187" s="66"/>
      <c r="F187" s="48"/>
      <c r="G187" s="48"/>
      <c r="H187" s="48"/>
      <c r="I187" s="48"/>
      <c r="J187" s="66"/>
      <c r="K187" s="66"/>
      <c r="L187" s="66"/>
      <c r="M187" s="48"/>
      <c r="N187" s="48"/>
      <c r="O187" s="48"/>
      <c r="P187" s="48"/>
      <c r="Q187" s="48"/>
      <c r="R187" s="48"/>
      <c r="S187" s="48"/>
      <c r="T187" s="48"/>
      <c r="U187" s="66"/>
      <c r="V187" s="66"/>
      <c r="W187" s="48"/>
      <c r="X187" s="66"/>
      <c r="Y187" s="48"/>
      <c r="Z187" s="48"/>
      <c r="AA187" s="48"/>
    </row>
    <row r="188" spans="3:27" x14ac:dyDescent="0.25">
      <c r="C188" s="48"/>
      <c r="D188" s="48"/>
      <c r="E188" s="66"/>
      <c r="F188" s="48"/>
      <c r="G188" s="48"/>
      <c r="H188" s="48"/>
      <c r="I188" s="48"/>
      <c r="J188" s="66"/>
      <c r="K188" s="66"/>
      <c r="L188" s="66"/>
      <c r="M188" s="48"/>
      <c r="N188" s="48"/>
      <c r="O188" s="48"/>
      <c r="P188" s="48"/>
      <c r="Q188" s="48"/>
      <c r="R188" s="48"/>
      <c r="S188" s="48"/>
      <c r="T188" s="48"/>
      <c r="U188" s="66"/>
      <c r="V188" s="66"/>
      <c r="W188" s="48"/>
      <c r="X188" s="66"/>
      <c r="Y188" s="48"/>
      <c r="Z188" s="48"/>
      <c r="AA188" s="48"/>
    </row>
    <row r="189" spans="3:27" x14ac:dyDescent="0.25">
      <c r="C189" s="48"/>
      <c r="D189" s="48"/>
      <c r="E189" s="66"/>
      <c r="F189" s="48"/>
      <c r="G189" s="48"/>
      <c r="H189" s="48"/>
      <c r="I189" s="48"/>
      <c r="J189" s="66"/>
      <c r="K189" s="66"/>
      <c r="L189" s="66"/>
      <c r="M189" s="48"/>
      <c r="N189" s="48"/>
      <c r="O189" s="48"/>
      <c r="P189" s="48"/>
      <c r="Q189" s="48"/>
      <c r="R189" s="48"/>
      <c r="S189" s="48"/>
      <c r="T189" s="48"/>
      <c r="U189" s="66"/>
      <c r="V189" s="66"/>
      <c r="W189" s="48"/>
      <c r="X189" s="66"/>
      <c r="Y189" s="48"/>
      <c r="Z189" s="48"/>
      <c r="AA189" s="48"/>
    </row>
    <row r="190" spans="3:27" x14ac:dyDescent="0.25">
      <c r="C190" s="48"/>
      <c r="D190" s="48"/>
      <c r="E190" s="66"/>
      <c r="F190" s="48"/>
      <c r="G190" s="48"/>
      <c r="H190" s="48"/>
      <c r="I190" s="48"/>
      <c r="J190" s="66"/>
      <c r="K190" s="66"/>
      <c r="L190" s="66"/>
      <c r="M190" s="48"/>
      <c r="N190" s="48"/>
      <c r="O190" s="48"/>
      <c r="P190" s="48"/>
      <c r="Q190" s="48"/>
      <c r="R190" s="48"/>
      <c r="S190" s="48"/>
      <c r="T190" s="48"/>
      <c r="U190" s="66"/>
      <c r="V190" s="66"/>
      <c r="W190" s="48"/>
      <c r="X190" s="66"/>
      <c r="Y190" s="48"/>
      <c r="Z190" s="48"/>
      <c r="AA190" s="48"/>
    </row>
    <row r="191" spans="3:27" x14ac:dyDescent="0.25">
      <c r="C191" s="48"/>
      <c r="D191" s="48"/>
      <c r="E191" s="66"/>
      <c r="F191" s="48"/>
      <c r="G191" s="48"/>
      <c r="H191" s="48"/>
      <c r="I191" s="48"/>
      <c r="J191" s="66"/>
      <c r="K191" s="66"/>
      <c r="L191" s="66"/>
      <c r="M191" s="48"/>
      <c r="N191" s="48"/>
      <c r="O191" s="48"/>
      <c r="P191" s="48"/>
      <c r="Q191" s="48"/>
      <c r="R191" s="48"/>
      <c r="S191" s="48"/>
      <c r="T191" s="48"/>
      <c r="U191" s="66"/>
      <c r="V191" s="66"/>
      <c r="W191" s="48"/>
      <c r="X191" s="66"/>
      <c r="Y191" s="48"/>
      <c r="Z191" s="48"/>
      <c r="AA191" s="48"/>
    </row>
    <row r="192" spans="3:27" x14ac:dyDescent="0.25">
      <c r="C192" s="48"/>
      <c r="D192" s="48"/>
      <c r="E192" s="66"/>
      <c r="F192" s="48"/>
      <c r="G192" s="48"/>
      <c r="H192" s="48"/>
      <c r="I192" s="48"/>
      <c r="J192" s="66"/>
      <c r="K192" s="66"/>
      <c r="L192" s="66"/>
      <c r="M192" s="48"/>
      <c r="N192" s="48"/>
      <c r="O192" s="48"/>
      <c r="P192" s="48"/>
      <c r="Q192" s="48"/>
      <c r="R192" s="48"/>
      <c r="S192" s="48"/>
      <c r="T192" s="48"/>
      <c r="U192" s="66"/>
      <c r="V192" s="66"/>
      <c r="W192" s="48"/>
      <c r="X192" s="66"/>
      <c r="Y192" s="48"/>
      <c r="Z192" s="48"/>
      <c r="AA192" s="48"/>
    </row>
    <row r="193" spans="3:27" x14ac:dyDescent="0.25">
      <c r="C193" s="48"/>
      <c r="D193" s="48"/>
      <c r="E193" s="66"/>
      <c r="F193" s="48"/>
      <c r="G193" s="48"/>
      <c r="H193" s="48"/>
      <c r="I193" s="48"/>
      <c r="J193" s="66"/>
      <c r="K193" s="66"/>
      <c r="L193" s="66"/>
      <c r="M193" s="48"/>
      <c r="N193" s="48"/>
      <c r="O193" s="48"/>
      <c r="P193" s="48"/>
      <c r="Q193" s="48"/>
      <c r="R193" s="48"/>
      <c r="S193" s="48"/>
      <c r="T193" s="48"/>
      <c r="U193" s="66"/>
      <c r="V193" s="66"/>
      <c r="W193" s="48"/>
      <c r="X193" s="66"/>
      <c r="Y193" s="48"/>
      <c r="Z193" s="48"/>
      <c r="AA193" s="48"/>
    </row>
    <row r="194" spans="3:27" x14ac:dyDescent="0.25">
      <c r="C194" s="48"/>
      <c r="D194" s="48"/>
      <c r="E194" s="66"/>
      <c r="F194" s="48"/>
      <c r="G194" s="48"/>
      <c r="H194" s="48"/>
      <c r="I194" s="48"/>
      <c r="J194" s="66"/>
      <c r="K194" s="66"/>
      <c r="L194" s="66"/>
      <c r="M194" s="48"/>
      <c r="N194" s="48"/>
      <c r="O194" s="48"/>
      <c r="P194" s="48"/>
      <c r="Q194" s="48"/>
      <c r="R194" s="48"/>
      <c r="S194" s="48"/>
      <c r="T194" s="48"/>
      <c r="U194" s="66"/>
      <c r="V194" s="66"/>
      <c r="W194" s="48"/>
      <c r="X194" s="66"/>
      <c r="Y194" s="48"/>
      <c r="Z194" s="48"/>
      <c r="AA194" s="48"/>
    </row>
    <row r="195" spans="3:27" x14ac:dyDescent="0.25">
      <c r="C195" s="48"/>
      <c r="D195" s="48"/>
      <c r="E195" s="66"/>
      <c r="F195" s="48"/>
      <c r="G195" s="48"/>
      <c r="H195" s="48"/>
      <c r="I195" s="48"/>
      <c r="J195" s="66"/>
      <c r="K195" s="66"/>
      <c r="L195" s="66"/>
      <c r="M195" s="48"/>
      <c r="N195" s="48"/>
      <c r="O195" s="48"/>
      <c r="P195" s="48"/>
      <c r="Q195" s="48"/>
      <c r="R195" s="48"/>
      <c r="S195" s="48"/>
      <c r="T195" s="48"/>
      <c r="U195" s="66"/>
      <c r="V195" s="66"/>
      <c r="W195" s="48"/>
      <c r="X195" s="66"/>
      <c r="Y195" s="48"/>
      <c r="Z195" s="48"/>
      <c r="AA195" s="48"/>
    </row>
    <row r="196" spans="3:27" x14ac:dyDescent="0.25">
      <c r="C196" s="48"/>
      <c r="D196" s="48"/>
      <c r="E196" s="66"/>
      <c r="F196" s="48"/>
      <c r="G196" s="48"/>
      <c r="H196" s="48"/>
      <c r="I196" s="48"/>
      <c r="J196" s="66"/>
      <c r="K196" s="66"/>
      <c r="L196" s="66"/>
      <c r="M196" s="48"/>
      <c r="N196" s="48"/>
      <c r="O196" s="48"/>
      <c r="P196" s="48"/>
      <c r="Q196" s="48"/>
      <c r="R196" s="48"/>
      <c r="S196" s="48"/>
      <c r="T196" s="48"/>
      <c r="U196" s="66"/>
      <c r="V196" s="66"/>
      <c r="W196" s="48"/>
      <c r="X196" s="66"/>
      <c r="Y196" s="48"/>
      <c r="Z196" s="48"/>
      <c r="AA196" s="48"/>
    </row>
    <row r="197" spans="3:27" x14ac:dyDescent="0.25">
      <c r="C197" s="48"/>
      <c r="D197" s="48"/>
      <c r="E197" s="66"/>
      <c r="F197" s="48"/>
      <c r="G197" s="48"/>
      <c r="H197" s="48"/>
      <c r="I197" s="48"/>
      <c r="J197" s="66"/>
      <c r="K197" s="66"/>
      <c r="L197" s="66"/>
      <c r="M197" s="48"/>
      <c r="N197" s="48"/>
      <c r="O197" s="48"/>
      <c r="P197" s="48"/>
      <c r="Q197" s="48"/>
      <c r="R197" s="48"/>
      <c r="S197" s="48"/>
      <c r="T197" s="48"/>
      <c r="U197" s="66"/>
      <c r="V197" s="66"/>
      <c r="W197" s="48"/>
      <c r="X197" s="66"/>
      <c r="Y197" s="48"/>
      <c r="Z197" s="48"/>
      <c r="AA197" s="48"/>
    </row>
    <row r="198" spans="3:27" x14ac:dyDescent="0.25">
      <c r="C198" s="48"/>
      <c r="D198" s="48"/>
      <c r="E198" s="66"/>
      <c r="F198" s="48"/>
      <c r="G198" s="48"/>
      <c r="H198" s="48"/>
      <c r="I198" s="48"/>
      <c r="J198" s="66"/>
      <c r="K198" s="66"/>
      <c r="L198" s="66"/>
      <c r="M198" s="48"/>
      <c r="N198" s="48"/>
      <c r="O198" s="48"/>
      <c r="P198" s="48"/>
      <c r="Q198" s="48"/>
      <c r="R198" s="48"/>
      <c r="S198" s="48"/>
      <c r="T198" s="48"/>
      <c r="U198" s="66"/>
      <c r="V198" s="66"/>
      <c r="W198" s="48"/>
      <c r="X198" s="66"/>
      <c r="Y198" s="48"/>
      <c r="Z198" s="48"/>
      <c r="AA198" s="48"/>
    </row>
    <row r="199" spans="3:27" x14ac:dyDescent="0.25">
      <c r="C199" s="48"/>
      <c r="D199" s="48"/>
      <c r="E199" s="66"/>
      <c r="F199" s="48"/>
      <c r="G199" s="48"/>
      <c r="H199" s="48"/>
      <c r="I199" s="48"/>
      <c r="J199" s="66"/>
      <c r="K199" s="66"/>
      <c r="L199" s="66"/>
      <c r="M199" s="48"/>
      <c r="N199" s="48"/>
      <c r="O199" s="48"/>
      <c r="P199" s="48"/>
      <c r="Q199" s="48"/>
      <c r="R199" s="48"/>
      <c r="S199" s="48"/>
      <c r="T199" s="48"/>
      <c r="U199" s="66"/>
      <c r="V199" s="66"/>
      <c r="W199" s="48"/>
      <c r="X199" s="66"/>
      <c r="Y199" s="48"/>
      <c r="Z199" s="48"/>
      <c r="AA199" s="48"/>
    </row>
    <row r="200" spans="3:27" x14ac:dyDescent="0.25">
      <c r="C200" s="48"/>
      <c r="D200" s="48"/>
      <c r="E200" s="66"/>
      <c r="F200" s="48"/>
      <c r="G200" s="48"/>
      <c r="H200" s="48"/>
      <c r="I200" s="48"/>
      <c r="J200" s="66"/>
      <c r="K200" s="66"/>
      <c r="L200" s="66"/>
      <c r="M200" s="48"/>
      <c r="N200" s="48"/>
      <c r="O200" s="48"/>
      <c r="P200" s="48"/>
      <c r="Q200" s="48"/>
      <c r="R200" s="48"/>
      <c r="S200" s="48"/>
      <c r="T200" s="48"/>
      <c r="U200" s="66"/>
      <c r="V200" s="66"/>
      <c r="W200" s="48"/>
      <c r="X200" s="66"/>
      <c r="Y200" s="48"/>
      <c r="Z200" s="48"/>
      <c r="AA200" s="48"/>
    </row>
    <row r="201" spans="3:27" x14ac:dyDescent="0.25">
      <c r="C201" s="48"/>
      <c r="D201" s="48"/>
      <c r="E201" s="66"/>
      <c r="F201" s="48"/>
      <c r="G201" s="48"/>
      <c r="H201" s="48"/>
      <c r="I201" s="48"/>
      <c r="J201" s="66"/>
      <c r="K201" s="66"/>
      <c r="L201" s="66"/>
      <c r="M201" s="48"/>
      <c r="N201" s="48"/>
      <c r="O201" s="48"/>
      <c r="P201" s="48"/>
      <c r="Q201" s="48"/>
      <c r="R201" s="48"/>
      <c r="S201" s="48"/>
      <c r="T201" s="48"/>
      <c r="U201" s="66"/>
      <c r="V201" s="66"/>
      <c r="W201" s="48"/>
      <c r="X201" s="66"/>
      <c r="Y201" s="48"/>
      <c r="Z201" s="48"/>
      <c r="AA201" s="48"/>
    </row>
    <row r="202" spans="3:27" x14ac:dyDescent="0.25">
      <c r="C202" s="48"/>
      <c r="D202" s="48"/>
      <c r="E202" s="66"/>
      <c r="F202" s="48"/>
      <c r="G202" s="48"/>
      <c r="H202" s="48"/>
      <c r="I202" s="48"/>
      <c r="J202" s="66"/>
      <c r="K202" s="66"/>
      <c r="L202" s="66"/>
      <c r="M202" s="48"/>
      <c r="N202" s="48"/>
      <c r="O202" s="48"/>
      <c r="P202" s="48"/>
      <c r="Q202" s="48"/>
      <c r="R202" s="48"/>
      <c r="S202" s="48"/>
      <c r="T202" s="48"/>
      <c r="U202" s="66"/>
      <c r="V202" s="66"/>
      <c r="W202" s="48"/>
      <c r="X202" s="66"/>
      <c r="Y202" s="48"/>
      <c r="Z202" s="48"/>
      <c r="AA202" s="48"/>
    </row>
    <row r="203" spans="3:27" x14ac:dyDescent="0.25">
      <c r="C203" s="48"/>
      <c r="D203" s="48"/>
      <c r="E203" s="66"/>
      <c r="F203" s="48"/>
      <c r="G203" s="48"/>
      <c r="H203" s="48"/>
      <c r="I203" s="48"/>
      <c r="J203" s="66"/>
      <c r="K203" s="66"/>
      <c r="L203" s="66"/>
      <c r="M203" s="48"/>
      <c r="N203" s="48"/>
      <c r="O203" s="48"/>
      <c r="P203" s="48"/>
      <c r="Q203" s="48"/>
      <c r="R203" s="48"/>
      <c r="S203" s="48"/>
      <c r="T203" s="48"/>
      <c r="U203" s="66"/>
      <c r="V203" s="66"/>
      <c r="W203" s="48"/>
      <c r="X203" s="66"/>
      <c r="Y203" s="48"/>
      <c r="Z203" s="48"/>
      <c r="AA203" s="48"/>
    </row>
    <row r="204" spans="3:27" x14ac:dyDescent="0.25">
      <c r="C204" s="48"/>
      <c r="D204" s="48"/>
      <c r="E204" s="66"/>
      <c r="F204" s="48"/>
      <c r="G204" s="48"/>
      <c r="H204" s="48"/>
      <c r="I204" s="48"/>
      <c r="J204" s="66"/>
      <c r="K204" s="66"/>
      <c r="L204" s="66"/>
      <c r="M204" s="48"/>
      <c r="N204" s="48"/>
      <c r="O204" s="48"/>
      <c r="P204" s="48"/>
      <c r="Q204" s="48"/>
      <c r="R204" s="48"/>
      <c r="S204" s="48"/>
      <c r="T204" s="48"/>
      <c r="U204" s="66"/>
      <c r="V204" s="66"/>
      <c r="W204" s="48"/>
      <c r="X204" s="66"/>
      <c r="Y204" s="48"/>
      <c r="Z204" s="48"/>
      <c r="AA204" s="48"/>
    </row>
    <row r="205" spans="3:27" x14ac:dyDescent="0.25">
      <c r="C205" s="48"/>
      <c r="D205" s="48"/>
      <c r="E205" s="66"/>
      <c r="F205" s="48"/>
      <c r="G205" s="48"/>
      <c r="H205" s="48"/>
      <c r="I205" s="48"/>
      <c r="J205" s="66"/>
      <c r="K205" s="66"/>
      <c r="L205" s="66"/>
      <c r="M205" s="48"/>
      <c r="N205" s="48"/>
      <c r="O205" s="48"/>
      <c r="P205" s="48"/>
      <c r="Q205" s="48"/>
      <c r="R205" s="48"/>
      <c r="S205" s="48"/>
      <c r="T205" s="48"/>
      <c r="U205" s="66"/>
      <c r="V205" s="66"/>
      <c r="W205" s="48"/>
      <c r="X205" s="66"/>
      <c r="Y205" s="48"/>
      <c r="Z205" s="48"/>
      <c r="AA205" s="48"/>
    </row>
    <row r="206" spans="3:27" x14ac:dyDescent="0.25">
      <c r="C206" s="48"/>
      <c r="D206" s="48"/>
      <c r="E206" s="66"/>
      <c r="F206" s="48"/>
      <c r="G206" s="48"/>
      <c r="H206" s="48"/>
      <c r="I206" s="48"/>
      <c r="J206" s="66"/>
      <c r="K206" s="66"/>
      <c r="L206" s="66"/>
      <c r="M206" s="48"/>
      <c r="N206" s="48"/>
      <c r="O206" s="48"/>
      <c r="P206" s="48"/>
      <c r="Q206" s="48"/>
      <c r="R206" s="48"/>
      <c r="S206" s="48"/>
      <c r="T206" s="48"/>
      <c r="U206" s="66"/>
      <c r="V206" s="66"/>
      <c r="W206" s="48"/>
      <c r="X206" s="66"/>
      <c r="Y206" s="48"/>
      <c r="Z206" s="48"/>
      <c r="AA206" s="48"/>
    </row>
    <row r="207" spans="3:27" x14ac:dyDescent="0.25">
      <c r="C207" s="48"/>
      <c r="D207" s="48"/>
      <c r="E207" s="66"/>
      <c r="F207" s="48"/>
      <c r="G207" s="48"/>
      <c r="H207" s="48"/>
      <c r="I207" s="48"/>
      <c r="J207" s="66"/>
      <c r="K207" s="66"/>
      <c r="L207" s="66"/>
      <c r="M207" s="48"/>
      <c r="N207" s="48"/>
      <c r="O207" s="48"/>
      <c r="P207" s="48"/>
      <c r="Q207" s="48"/>
      <c r="R207" s="48"/>
      <c r="S207" s="48"/>
      <c r="T207" s="48"/>
      <c r="U207" s="66"/>
      <c r="V207" s="66"/>
      <c r="W207" s="48"/>
      <c r="X207" s="66"/>
      <c r="Y207" s="48"/>
      <c r="Z207" s="48"/>
      <c r="AA207" s="48"/>
    </row>
    <row r="208" spans="3:27" x14ac:dyDescent="0.25">
      <c r="C208" s="48"/>
      <c r="D208" s="48"/>
      <c r="E208" s="66"/>
      <c r="F208" s="48"/>
      <c r="G208" s="48"/>
      <c r="H208" s="48"/>
      <c r="I208" s="48"/>
      <c r="J208" s="66"/>
      <c r="K208" s="66"/>
      <c r="L208" s="66"/>
      <c r="M208" s="48"/>
      <c r="N208" s="48"/>
      <c r="O208" s="48"/>
      <c r="P208" s="48"/>
      <c r="Q208" s="48"/>
      <c r="R208" s="48"/>
      <c r="S208" s="48"/>
      <c r="T208" s="48"/>
      <c r="U208" s="66"/>
      <c r="V208" s="66"/>
      <c r="W208" s="48"/>
      <c r="X208" s="66"/>
      <c r="Y208" s="48"/>
      <c r="Z208" s="48"/>
      <c r="AA208" s="48"/>
    </row>
    <row r="209" spans="3:27" x14ac:dyDescent="0.25">
      <c r="C209" s="48"/>
      <c r="D209" s="48"/>
      <c r="E209" s="66"/>
      <c r="F209" s="48"/>
      <c r="G209" s="48"/>
      <c r="H209" s="48"/>
      <c r="I209" s="48"/>
      <c r="J209" s="66"/>
      <c r="K209" s="66"/>
      <c r="L209" s="66"/>
      <c r="M209" s="48"/>
      <c r="N209" s="48"/>
      <c r="O209" s="48"/>
      <c r="P209" s="48"/>
      <c r="Q209" s="48"/>
      <c r="R209" s="48"/>
      <c r="S209" s="48"/>
      <c r="T209" s="48"/>
      <c r="U209" s="66"/>
      <c r="V209" s="66"/>
      <c r="W209" s="48"/>
      <c r="X209" s="66"/>
      <c r="Y209" s="48"/>
      <c r="Z209" s="48"/>
      <c r="AA209" s="48"/>
    </row>
    <row r="210" spans="3:27" x14ac:dyDescent="0.25">
      <c r="C210" s="48"/>
      <c r="D210" s="48"/>
      <c r="E210" s="66"/>
      <c r="F210" s="48"/>
      <c r="G210" s="48"/>
      <c r="H210" s="48"/>
      <c r="I210" s="48"/>
      <c r="J210" s="66"/>
      <c r="K210" s="66"/>
      <c r="L210" s="66"/>
      <c r="M210" s="48"/>
      <c r="N210" s="48"/>
      <c r="O210" s="48"/>
      <c r="P210" s="48"/>
      <c r="Q210" s="48"/>
      <c r="R210" s="48"/>
      <c r="S210" s="48"/>
      <c r="T210" s="48"/>
      <c r="U210" s="66"/>
      <c r="V210" s="66"/>
      <c r="W210" s="48"/>
      <c r="X210" s="66"/>
      <c r="Y210" s="48"/>
      <c r="Z210" s="48"/>
      <c r="AA210" s="48"/>
    </row>
    <row r="211" spans="3:27" x14ac:dyDescent="0.25">
      <c r="C211" s="48"/>
      <c r="D211" s="48"/>
      <c r="E211" s="66"/>
      <c r="F211" s="48"/>
      <c r="G211" s="48"/>
      <c r="H211" s="48"/>
      <c r="I211" s="48"/>
      <c r="J211" s="66"/>
      <c r="K211" s="66"/>
      <c r="L211" s="66"/>
      <c r="M211" s="48"/>
      <c r="N211" s="48"/>
      <c r="O211" s="48"/>
      <c r="P211" s="48"/>
      <c r="Q211" s="48"/>
      <c r="R211" s="48"/>
      <c r="S211" s="48"/>
      <c r="T211" s="48"/>
      <c r="U211" s="66"/>
      <c r="V211" s="66"/>
      <c r="W211" s="48"/>
      <c r="X211" s="66"/>
      <c r="Y211" s="48"/>
      <c r="Z211" s="48"/>
      <c r="AA211" s="48"/>
    </row>
    <row r="212" spans="3:27" x14ac:dyDescent="0.25">
      <c r="C212" s="48"/>
      <c r="D212" s="48"/>
      <c r="E212" s="66"/>
      <c r="F212" s="48"/>
      <c r="G212" s="48"/>
      <c r="H212" s="48"/>
      <c r="I212" s="48"/>
      <c r="J212" s="66"/>
      <c r="K212" s="66"/>
      <c r="L212" s="66"/>
      <c r="M212" s="48"/>
      <c r="N212" s="48"/>
      <c r="O212" s="48"/>
      <c r="P212" s="48"/>
      <c r="Q212" s="48"/>
      <c r="R212" s="48"/>
      <c r="S212" s="48"/>
      <c r="T212" s="48"/>
      <c r="U212" s="66"/>
      <c r="V212" s="66"/>
      <c r="W212" s="48"/>
      <c r="X212" s="66"/>
      <c r="Y212" s="48"/>
      <c r="Z212" s="48"/>
      <c r="AA212" s="48"/>
    </row>
    <row r="213" spans="3:27" x14ac:dyDescent="0.25">
      <c r="C213" s="48"/>
      <c r="D213" s="48"/>
      <c r="E213" s="66"/>
      <c r="F213" s="48"/>
      <c r="G213" s="48"/>
      <c r="H213" s="48"/>
      <c r="I213" s="48"/>
      <c r="J213" s="66"/>
      <c r="K213" s="66"/>
      <c r="L213" s="66"/>
      <c r="M213" s="48"/>
      <c r="N213" s="48"/>
      <c r="O213" s="48"/>
      <c r="P213" s="48"/>
      <c r="Q213" s="48"/>
      <c r="R213" s="48"/>
      <c r="S213" s="48"/>
      <c r="T213" s="48"/>
      <c r="U213" s="66"/>
      <c r="V213" s="66"/>
      <c r="W213" s="48"/>
      <c r="X213" s="66"/>
      <c r="Y213" s="48"/>
      <c r="Z213" s="48"/>
      <c r="AA213" s="48"/>
    </row>
    <row r="214" spans="3:27" x14ac:dyDescent="0.25">
      <c r="C214" s="48"/>
      <c r="D214" s="48"/>
      <c r="E214" s="66"/>
      <c r="F214" s="48"/>
      <c r="G214" s="48"/>
      <c r="H214" s="48"/>
      <c r="I214" s="48"/>
      <c r="J214" s="66"/>
      <c r="K214" s="66"/>
      <c r="L214" s="66"/>
      <c r="M214" s="48"/>
      <c r="N214" s="48"/>
      <c r="O214" s="48"/>
      <c r="P214" s="48"/>
      <c r="Q214" s="48"/>
      <c r="R214" s="48"/>
      <c r="S214" s="48"/>
      <c r="T214" s="48"/>
      <c r="U214" s="66"/>
      <c r="V214" s="66"/>
      <c r="W214" s="48"/>
      <c r="X214" s="66"/>
      <c r="Y214" s="48"/>
      <c r="Z214" s="48"/>
      <c r="AA214" s="48"/>
    </row>
    <row r="215" spans="3:27" x14ac:dyDescent="0.25">
      <c r="C215" s="48"/>
      <c r="D215" s="48"/>
      <c r="E215" s="66"/>
      <c r="F215" s="48"/>
      <c r="G215" s="48"/>
      <c r="H215" s="48"/>
      <c r="I215" s="48"/>
      <c r="J215" s="66"/>
      <c r="K215" s="66"/>
      <c r="L215" s="66"/>
      <c r="M215" s="48"/>
      <c r="N215" s="48"/>
      <c r="O215" s="48"/>
      <c r="P215" s="48"/>
      <c r="Q215" s="48"/>
      <c r="R215" s="48"/>
      <c r="S215" s="48"/>
      <c r="T215" s="48"/>
      <c r="U215" s="66"/>
      <c r="V215" s="66"/>
      <c r="W215" s="48"/>
      <c r="X215" s="66"/>
      <c r="Y215" s="48"/>
      <c r="Z215" s="48"/>
      <c r="AA215" s="48"/>
    </row>
    <row r="216" spans="3:27" x14ac:dyDescent="0.25">
      <c r="C216" s="48"/>
      <c r="D216" s="48"/>
      <c r="E216" s="66"/>
      <c r="F216" s="48"/>
      <c r="G216" s="48"/>
      <c r="H216" s="48"/>
      <c r="I216" s="48"/>
      <c r="J216" s="66"/>
      <c r="K216" s="66"/>
      <c r="L216" s="66"/>
      <c r="M216" s="48"/>
      <c r="N216" s="48"/>
      <c r="O216" s="48"/>
      <c r="P216" s="48"/>
      <c r="Q216" s="48"/>
      <c r="R216" s="48"/>
      <c r="S216" s="48"/>
      <c r="T216" s="48"/>
      <c r="U216" s="66"/>
      <c r="V216" s="66"/>
      <c r="W216" s="48"/>
      <c r="X216" s="66"/>
      <c r="Y216" s="48"/>
      <c r="Z216" s="48"/>
      <c r="AA216" s="48"/>
    </row>
    <row r="217" spans="3:27" x14ac:dyDescent="0.25">
      <c r="C217" s="48"/>
      <c r="D217" s="48"/>
      <c r="E217" s="66"/>
      <c r="F217" s="48"/>
      <c r="G217" s="48"/>
      <c r="H217" s="48"/>
      <c r="I217" s="48"/>
      <c r="J217" s="66"/>
      <c r="K217" s="66"/>
      <c r="L217" s="66"/>
      <c r="M217" s="48"/>
      <c r="N217" s="48"/>
      <c r="O217" s="48"/>
      <c r="P217" s="48"/>
      <c r="Q217" s="48"/>
      <c r="R217" s="48"/>
      <c r="S217" s="48"/>
      <c r="T217" s="48"/>
      <c r="U217" s="66"/>
      <c r="V217" s="66"/>
      <c r="W217" s="48"/>
      <c r="X217" s="66"/>
      <c r="Y217" s="48"/>
      <c r="Z217" s="48"/>
      <c r="AA217" s="48"/>
    </row>
    <row r="218" spans="3:27" x14ac:dyDescent="0.25">
      <c r="C218" s="48"/>
      <c r="D218" s="48"/>
      <c r="E218" s="66"/>
      <c r="F218" s="48"/>
      <c r="G218" s="48"/>
      <c r="H218" s="48"/>
      <c r="I218" s="48"/>
      <c r="J218" s="66"/>
      <c r="K218" s="66"/>
      <c r="L218" s="66"/>
      <c r="M218" s="48"/>
      <c r="N218" s="48"/>
      <c r="O218" s="48"/>
      <c r="P218" s="48"/>
      <c r="Q218" s="48"/>
      <c r="R218" s="48"/>
      <c r="S218" s="48"/>
      <c r="T218" s="48"/>
      <c r="U218" s="66"/>
      <c r="V218" s="66"/>
      <c r="W218" s="48"/>
      <c r="X218" s="66"/>
      <c r="Y218" s="48"/>
      <c r="Z218" s="48"/>
      <c r="AA218" s="48"/>
    </row>
    <row r="219" spans="3:27" x14ac:dyDescent="0.25">
      <c r="C219" s="48"/>
      <c r="D219" s="48"/>
      <c r="E219" s="66"/>
      <c r="F219" s="48"/>
      <c r="G219" s="48"/>
      <c r="H219" s="48"/>
      <c r="I219" s="48"/>
      <c r="J219" s="66"/>
      <c r="K219" s="66"/>
      <c r="L219" s="66"/>
      <c r="M219" s="48"/>
      <c r="N219" s="48"/>
      <c r="O219" s="48"/>
      <c r="P219" s="48"/>
      <c r="Q219" s="48"/>
      <c r="R219" s="48"/>
      <c r="S219" s="48"/>
      <c r="T219" s="48"/>
      <c r="U219" s="66"/>
      <c r="V219" s="66"/>
      <c r="W219" s="48"/>
      <c r="X219" s="66"/>
      <c r="Y219" s="48"/>
      <c r="Z219" s="48"/>
      <c r="AA219" s="48"/>
    </row>
    <row r="220" spans="3:27" x14ac:dyDescent="0.25">
      <c r="C220" s="48"/>
      <c r="D220" s="48"/>
      <c r="E220" s="66"/>
      <c r="F220" s="48"/>
      <c r="G220" s="48"/>
      <c r="H220" s="48"/>
      <c r="I220" s="48"/>
      <c r="J220" s="66"/>
      <c r="K220" s="66"/>
      <c r="L220" s="66"/>
      <c r="M220" s="48"/>
      <c r="N220" s="48"/>
      <c r="O220" s="48"/>
      <c r="P220" s="48"/>
      <c r="Q220" s="48"/>
      <c r="R220" s="48"/>
      <c r="S220" s="48"/>
      <c r="T220" s="48"/>
      <c r="U220" s="66"/>
      <c r="V220" s="66"/>
      <c r="W220" s="48"/>
      <c r="X220" s="66"/>
      <c r="Y220" s="48"/>
      <c r="Z220" s="48"/>
      <c r="AA220" s="48"/>
    </row>
    <row r="221" spans="3:27" x14ac:dyDescent="0.25">
      <c r="C221" s="48"/>
      <c r="D221" s="48"/>
      <c r="E221" s="66"/>
      <c r="F221" s="48"/>
      <c r="G221" s="48"/>
      <c r="H221" s="48"/>
      <c r="I221" s="48"/>
      <c r="J221" s="66"/>
      <c r="K221" s="66"/>
      <c r="L221" s="66"/>
      <c r="M221" s="48"/>
      <c r="N221" s="48"/>
      <c r="O221" s="48"/>
      <c r="P221" s="48"/>
      <c r="Q221" s="48"/>
      <c r="R221" s="48"/>
      <c r="S221" s="48"/>
      <c r="T221" s="48"/>
      <c r="U221" s="66"/>
      <c r="V221" s="66"/>
      <c r="W221" s="48"/>
      <c r="X221" s="66"/>
      <c r="Y221" s="48"/>
      <c r="Z221" s="48"/>
      <c r="AA221" s="48"/>
    </row>
    <row r="222" spans="3:27" x14ac:dyDescent="0.25">
      <c r="C222" s="48"/>
      <c r="D222" s="48"/>
      <c r="E222" s="66"/>
      <c r="F222" s="48"/>
      <c r="G222" s="48"/>
      <c r="H222" s="48"/>
      <c r="I222" s="48"/>
      <c r="J222" s="66"/>
      <c r="K222" s="66"/>
      <c r="L222" s="66"/>
      <c r="M222" s="48"/>
      <c r="N222" s="48"/>
      <c r="O222" s="48"/>
      <c r="P222" s="48"/>
      <c r="Q222" s="48"/>
      <c r="R222" s="48"/>
      <c r="S222" s="48"/>
      <c r="T222" s="48"/>
      <c r="U222" s="66"/>
      <c r="V222" s="66"/>
      <c r="W222" s="48"/>
      <c r="X222" s="66"/>
      <c r="Y222" s="48"/>
      <c r="Z222" s="48"/>
      <c r="AA222" s="48"/>
    </row>
    <row r="223" spans="3:27" x14ac:dyDescent="0.25">
      <c r="C223" s="48"/>
      <c r="D223" s="48"/>
      <c r="E223" s="66"/>
      <c r="F223" s="48"/>
      <c r="G223" s="48"/>
      <c r="H223" s="48"/>
      <c r="I223" s="48"/>
      <c r="J223" s="66"/>
      <c r="K223" s="66"/>
      <c r="L223" s="66"/>
      <c r="M223" s="48"/>
      <c r="N223" s="48"/>
      <c r="O223" s="48"/>
      <c r="P223" s="48"/>
      <c r="Q223" s="48"/>
      <c r="R223" s="48"/>
      <c r="S223" s="48"/>
      <c r="T223" s="48"/>
      <c r="U223" s="66"/>
      <c r="V223" s="66"/>
      <c r="W223" s="48"/>
      <c r="X223" s="66"/>
      <c r="Y223" s="48"/>
      <c r="Z223" s="48"/>
      <c r="AA223" s="48"/>
    </row>
    <row r="224" spans="3:27" x14ac:dyDescent="0.25">
      <c r="C224" s="48"/>
      <c r="D224" s="48"/>
      <c r="E224" s="66"/>
      <c r="F224" s="48"/>
      <c r="G224" s="48"/>
      <c r="H224" s="48"/>
      <c r="I224" s="48"/>
      <c r="J224" s="66"/>
      <c r="K224" s="66"/>
      <c r="L224" s="66"/>
      <c r="M224" s="48"/>
      <c r="N224" s="48"/>
      <c r="O224" s="48"/>
      <c r="P224" s="48"/>
      <c r="Q224" s="48"/>
      <c r="R224" s="48"/>
      <c r="S224" s="48"/>
      <c r="T224" s="48"/>
      <c r="U224" s="66"/>
      <c r="V224" s="66"/>
      <c r="W224" s="48"/>
      <c r="X224" s="66"/>
      <c r="Y224" s="48"/>
      <c r="Z224" s="48"/>
      <c r="AA224" s="48"/>
    </row>
    <row r="225" spans="3:27" x14ac:dyDescent="0.25">
      <c r="C225" s="48"/>
      <c r="D225" s="48"/>
      <c r="E225" s="66"/>
      <c r="F225" s="48"/>
      <c r="G225" s="48"/>
      <c r="H225" s="48"/>
      <c r="I225" s="48"/>
      <c r="J225" s="66"/>
      <c r="K225" s="66"/>
      <c r="L225" s="66"/>
      <c r="M225" s="48"/>
      <c r="N225" s="48"/>
      <c r="O225" s="48"/>
      <c r="P225" s="48"/>
      <c r="Q225" s="48"/>
      <c r="R225" s="48"/>
      <c r="S225" s="48"/>
      <c r="T225" s="48"/>
      <c r="U225" s="66"/>
      <c r="V225" s="66"/>
      <c r="W225" s="48"/>
      <c r="X225" s="66"/>
      <c r="Y225" s="48"/>
      <c r="Z225" s="48"/>
      <c r="AA225" s="48"/>
    </row>
    <row r="226" spans="3:27" x14ac:dyDescent="0.25">
      <c r="C226" s="48"/>
      <c r="D226" s="48"/>
      <c r="E226" s="66"/>
      <c r="F226" s="48"/>
      <c r="G226" s="48"/>
      <c r="H226" s="48"/>
      <c r="I226" s="48"/>
      <c r="J226" s="66"/>
      <c r="K226" s="66"/>
      <c r="L226" s="66"/>
      <c r="M226" s="48"/>
      <c r="N226" s="48"/>
      <c r="O226" s="48"/>
      <c r="P226" s="48"/>
      <c r="Q226" s="48"/>
      <c r="R226" s="48"/>
      <c r="S226" s="48"/>
      <c r="T226" s="48"/>
      <c r="U226" s="66"/>
      <c r="V226" s="66"/>
      <c r="W226" s="48"/>
      <c r="X226" s="66"/>
      <c r="Y226" s="48"/>
      <c r="Z226" s="48"/>
      <c r="AA226" s="48"/>
    </row>
    <row r="227" spans="3:27" x14ac:dyDescent="0.25">
      <c r="C227" s="48"/>
      <c r="D227" s="48"/>
      <c r="E227" s="66"/>
      <c r="F227" s="48"/>
      <c r="G227" s="48"/>
      <c r="H227" s="48"/>
      <c r="I227" s="48"/>
      <c r="J227" s="66"/>
      <c r="K227" s="66"/>
      <c r="L227" s="66"/>
      <c r="M227" s="48"/>
      <c r="N227" s="48"/>
      <c r="O227" s="48"/>
      <c r="P227" s="48"/>
      <c r="Q227" s="48"/>
      <c r="R227" s="48"/>
      <c r="S227" s="48"/>
      <c r="T227" s="48"/>
      <c r="U227" s="66"/>
      <c r="V227" s="66"/>
      <c r="W227" s="48"/>
      <c r="X227" s="66"/>
      <c r="Y227" s="48"/>
      <c r="Z227" s="48"/>
      <c r="AA227" s="48"/>
    </row>
    <row r="228" spans="3:27" x14ac:dyDescent="0.25">
      <c r="C228" s="48"/>
      <c r="D228" s="48"/>
      <c r="E228" s="66"/>
      <c r="F228" s="48"/>
      <c r="G228" s="48"/>
      <c r="H228" s="48"/>
      <c r="I228" s="48"/>
      <c r="J228" s="66"/>
      <c r="K228" s="66"/>
      <c r="L228" s="66"/>
      <c r="M228" s="48"/>
      <c r="N228" s="48"/>
      <c r="O228" s="48"/>
      <c r="P228" s="48"/>
      <c r="Q228" s="48"/>
      <c r="R228" s="48"/>
      <c r="S228" s="48"/>
      <c r="T228" s="48"/>
      <c r="U228" s="66"/>
      <c r="V228" s="66"/>
      <c r="W228" s="48"/>
      <c r="X228" s="66"/>
      <c r="Y228" s="48"/>
      <c r="Z228" s="48"/>
      <c r="AA228" s="48"/>
    </row>
    <row r="229" spans="3:27" x14ac:dyDescent="0.25">
      <c r="C229" s="48"/>
      <c r="D229" s="48"/>
      <c r="E229" s="66"/>
      <c r="F229" s="48"/>
      <c r="G229" s="48"/>
      <c r="H229" s="48"/>
      <c r="I229" s="48"/>
      <c r="J229" s="66"/>
      <c r="K229" s="66"/>
      <c r="L229" s="66"/>
      <c r="M229" s="48"/>
      <c r="N229" s="48"/>
      <c r="O229" s="48"/>
      <c r="P229" s="48"/>
      <c r="Q229" s="48"/>
      <c r="R229" s="48"/>
      <c r="S229" s="48"/>
      <c r="T229" s="48"/>
      <c r="U229" s="66"/>
      <c r="V229" s="66"/>
      <c r="W229" s="48"/>
      <c r="X229" s="66"/>
      <c r="Y229" s="48"/>
      <c r="Z229" s="48"/>
      <c r="AA229" s="48"/>
    </row>
    <row r="230" spans="3:27" x14ac:dyDescent="0.25">
      <c r="C230" s="48"/>
      <c r="D230" s="48"/>
      <c r="E230" s="66"/>
      <c r="F230" s="48"/>
      <c r="G230" s="48"/>
      <c r="H230" s="48"/>
      <c r="I230" s="48"/>
      <c r="J230" s="66"/>
      <c r="K230" s="66"/>
      <c r="L230" s="66"/>
      <c r="M230" s="48"/>
      <c r="N230" s="48"/>
      <c r="O230" s="48"/>
      <c r="P230" s="48"/>
      <c r="Q230" s="48"/>
      <c r="R230" s="48"/>
      <c r="S230" s="48"/>
      <c r="T230" s="48"/>
      <c r="U230" s="66"/>
      <c r="V230" s="66"/>
      <c r="W230" s="48"/>
      <c r="X230" s="66"/>
      <c r="Y230" s="48"/>
      <c r="Z230" s="48"/>
      <c r="AA230" s="48"/>
    </row>
    <row r="231" spans="3:27" x14ac:dyDescent="0.25">
      <c r="C231" s="48"/>
      <c r="D231" s="48"/>
      <c r="E231" s="66"/>
      <c r="F231" s="48"/>
      <c r="G231" s="48"/>
      <c r="H231" s="48"/>
      <c r="I231" s="48"/>
      <c r="J231" s="66"/>
      <c r="K231" s="66"/>
      <c r="L231" s="66"/>
      <c r="M231" s="48"/>
      <c r="N231" s="48"/>
      <c r="O231" s="48"/>
      <c r="P231" s="48"/>
      <c r="Q231" s="48"/>
      <c r="R231" s="48"/>
      <c r="S231" s="48"/>
      <c r="T231" s="48"/>
      <c r="U231" s="66"/>
      <c r="V231" s="66"/>
      <c r="W231" s="48"/>
      <c r="X231" s="66"/>
      <c r="Y231" s="48"/>
      <c r="Z231" s="48"/>
      <c r="AA231" s="48"/>
    </row>
    <row r="232" spans="3:27" x14ac:dyDescent="0.25">
      <c r="C232" s="48"/>
      <c r="D232" s="48"/>
      <c r="E232" s="66"/>
      <c r="F232" s="48"/>
      <c r="G232" s="48"/>
      <c r="H232" s="48"/>
      <c r="I232" s="48"/>
      <c r="J232" s="66"/>
      <c r="K232" s="66"/>
      <c r="L232" s="66"/>
      <c r="M232" s="48"/>
      <c r="N232" s="48"/>
      <c r="O232" s="48"/>
      <c r="P232" s="48"/>
      <c r="Q232" s="48"/>
      <c r="R232" s="48"/>
      <c r="S232" s="48"/>
      <c r="T232" s="48"/>
      <c r="U232" s="66"/>
      <c r="V232" s="66"/>
      <c r="W232" s="48"/>
      <c r="X232" s="66"/>
      <c r="Y232" s="48"/>
      <c r="Z232" s="48"/>
      <c r="AA232" s="48"/>
    </row>
    <row r="233" spans="3:27" x14ac:dyDescent="0.25">
      <c r="C233" s="48"/>
      <c r="D233" s="48"/>
      <c r="E233" s="66"/>
      <c r="F233" s="48"/>
      <c r="G233" s="48"/>
      <c r="H233" s="48"/>
      <c r="I233" s="48"/>
      <c r="J233" s="66"/>
      <c r="K233" s="66"/>
      <c r="L233" s="66"/>
      <c r="M233" s="48"/>
      <c r="N233" s="48"/>
      <c r="O233" s="48"/>
      <c r="P233" s="48"/>
      <c r="Q233" s="48"/>
      <c r="R233" s="48"/>
      <c r="S233" s="48"/>
      <c r="T233" s="48"/>
      <c r="U233" s="66"/>
      <c r="V233" s="66"/>
      <c r="W233" s="48"/>
      <c r="X233" s="66"/>
      <c r="Y233" s="48"/>
      <c r="Z233" s="48"/>
      <c r="AA233" s="48"/>
    </row>
    <row r="234" spans="3:27" x14ac:dyDescent="0.25">
      <c r="C234" s="48"/>
      <c r="D234" s="48"/>
      <c r="E234" s="66"/>
      <c r="F234" s="48"/>
      <c r="G234" s="48"/>
      <c r="H234" s="48"/>
      <c r="I234" s="48"/>
      <c r="J234" s="66"/>
      <c r="K234" s="66"/>
      <c r="L234" s="66"/>
      <c r="M234" s="48"/>
      <c r="N234" s="48"/>
      <c r="O234" s="48"/>
      <c r="P234" s="48"/>
      <c r="Q234" s="48"/>
      <c r="R234" s="48"/>
      <c r="S234" s="48"/>
      <c r="T234" s="48"/>
      <c r="U234" s="66"/>
      <c r="V234" s="66"/>
      <c r="W234" s="48"/>
      <c r="X234" s="66"/>
      <c r="Y234" s="48"/>
      <c r="Z234" s="48"/>
      <c r="AA234" s="48"/>
    </row>
    <row r="235" spans="3:27" x14ac:dyDescent="0.25">
      <c r="C235" s="48"/>
      <c r="D235" s="48"/>
      <c r="E235" s="66"/>
      <c r="F235" s="48"/>
      <c r="G235" s="48"/>
      <c r="H235" s="48"/>
      <c r="I235" s="48"/>
      <c r="J235" s="66"/>
      <c r="K235" s="66"/>
      <c r="L235" s="66"/>
      <c r="M235" s="48"/>
      <c r="N235" s="48"/>
      <c r="O235" s="48"/>
      <c r="P235" s="48"/>
      <c r="Q235" s="48"/>
      <c r="R235" s="48"/>
      <c r="S235" s="48"/>
      <c r="T235" s="48"/>
      <c r="U235" s="66"/>
      <c r="V235" s="66"/>
      <c r="W235" s="48"/>
      <c r="X235" s="66"/>
      <c r="Y235" s="48"/>
      <c r="Z235" s="48"/>
      <c r="AA235" s="48"/>
    </row>
    <row r="236" spans="3:27" x14ac:dyDescent="0.25">
      <c r="C236" s="48"/>
      <c r="D236" s="48"/>
      <c r="E236" s="66"/>
      <c r="F236" s="48"/>
      <c r="G236" s="48"/>
      <c r="H236" s="48"/>
      <c r="I236" s="48"/>
      <c r="J236" s="66"/>
      <c r="K236" s="66"/>
      <c r="L236" s="66"/>
      <c r="M236" s="48"/>
      <c r="N236" s="48"/>
      <c r="O236" s="48"/>
      <c r="P236" s="48"/>
      <c r="Q236" s="48"/>
      <c r="R236" s="48"/>
      <c r="S236" s="48"/>
      <c r="T236" s="48"/>
      <c r="U236" s="66"/>
      <c r="V236" s="66"/>
      <c r="W236" s="48"/>
      <c r="X236" s="66"/>
      <c r="Y236" s="48"/>
      <c r="Z236" s="48"/>
      <c r="AA236" s="48"/>
    </row>
    <row r="237" spans="3:27" x14ac:dyDescent="0.25">
      <c r="C237" s="48"/>
      <c r="D237" s="48"/>
      <c r="E237" s="66"/>
      <c r="F237" s="48"/>
      <c r="G237" s="48"/>
      <c r="H237" s="48"/>
      <c r="I237" s="48"/>
      <c r="J237" s="66"/>
      <c r="K237" s="66"/>
      <c r="L237" s="66"/>
      <c r="M237" s="48"/>
      <c r="N237" s="48"/>
      <c r="O237" s="48"/>
      <c r="P237" s="48"/>
      <c r="Q237" s="48"/>
      <c r="R237" s="48"/>
      <c r="S237" s="48"/>
      <c r="T237" s="48"/>
      <c r="U237" s="66"/>
      <c r="V237" s="66"/>
      <c r="W237" s="48"/>
      <c r="X237" s="66"/>
      <c r="Y237" s="48"/>
      <c r="Z237" s="48"/>
      <c r="AA237" s="48"/>
    </row>
    <row r="238" spans="3:27" x14ac:dyDescent="0.25">
      <c r="C238" s="48"/>
      <c r="D238" s="48"/>
      <c r="E238" s="66"/>
      <c r="F238" s="48"/>
      <c r="G238" s="48"/>
      <c r="H238" s="48"/>
      <c r="I238" s="48"/>
      <c r="J238" s="66"/>
      <c r="K238" s="66"/>
      <c r="L238" s="66"/>
      <c r="M238" s="48"/>
      <c r="N238" s="48"/>
      <c r="O238" s="48"/>
      <c r="P238" s="48"/>
      <c r="Q238" s="48"/>
      <c r="R238" s="48"/>
      <c r="S238" s="48"/>
      <c r="T238" s="48"/>
      <c r="U238" s="66"/>
      <c r="V238" s="66"/>
      <c r="W238" s="48"/>
      <c r="X238" s="66"/>
      <c r="Y238" s="48"/>
      <c r="Z238" s="48"/>
      <c r="AA238" s="48"/>
    </row>
    <row r="239" spans="3:27" x14ac:dyDescent="0.25">
      <c r="C239" s="48"/>
      <c r="D239" s="48"/>
      <c r="E239" s="66"/>
      <c r="F239" s="48"/>
      <c r="G239" s="48"/>
      <c r="H239" s="48"/>
      <c r="I239" s="48"/>
      <c r="J239" s="66"/>
      <c r="K239" s="66"/>
      <c r="L239" s="66"/>
      <c r="M239" s="48"/>
      <c r="N239" s="48"/>
      <c r="O239" s="48"/>
      <c r="P239" s="48"/>
      <c r="Q239" s="48"/>
      <c r="R239" s="48"/>
      <c r="S239" s="48"/>
      <c r="T239" s="48"/>
      <c r="U239" s="66"/>
      <c r="V239" s="66"/>
      <c r="W239" s="48"/>
      <c r="X239" s="66"/>
      <c r="Y239" s="48"/>
      <c r="Z239" s="48"/>
      <c r="AA239" s="48"/>
    </row>
    <row r="240" spans="3:27" x14ac:dyDescent="0.25">
      <c r="C240" s="48"/>
      <c r="D240" s="48"/>
      <c r="E240" s="66"/>
      <c r="F240" s="48"/>
      <c r="G240" s="48"/>
      <c r="H240" s="48"/>
      <c r="I240" s="48"/>
      <c r="J240" s="66"/>
      <c r="K240" s="66"/>
      <c r="L240" s="66"/>
      <c r="M240" s="48"/>
      <c r="N240" s="48"/>
      <c r="O240" s="48"/>
      <c r="P240" s="48"/>
      <c r="Q240" s="48"/>
      <c r="R240" s="48"/>
      <c r="S240" s="48"/>
      <c r="T240" s="48"/>
      <c r="U240" s="66"/>
      <c r="V240" s="66"/>
      <c r="W240" s="48"/>
      <c r="X240" s="66"/>
      <c r="Y240" s="48"/>
      <c r="Z240" s="48"/>
      <c r="AA240" s="48"/>
    </row>
    <row r="241" spans="3:27" x14ac:dyDescent="0.25">
      <c r="C241" s="48"/>
      <c r="D241" s="48"/>
      <c r="E241" s="66"/>
      <c r="F241" s="48"/>
      <c r="G241" s="48"/>
      <c r="H241" s="48"/>
      <c r="I241" s="48"/>
      <c r="J241" s="66"/>
      <c r="K241" s="66"/>
      <c r="L241" s="66"/>
      <c r="M241" s="48"/>
      <c r="N241" s="48"/>
      <c r="O241" s="48"/>
      <c r="P241" s="48"/>
      <c r="Q241" s="48"/>
      <c r="R241" s="48"/>
      <c r="S241" s="48"/>
      <c r="T241" s="48"/>
      <c r="U241" s="66"/>
      <c r="V241" s="66"/>
      <c r="W241" s="48"/>
      <c r="X241" s="66"/>
      <c r="Y241" s="48"/>
      <c r="Z241" s="48"/>
      <c r="AA241" s="48"/>
    </row>
    <row r="242" spans="3:27" x14ac:dyDescent="0.25">
      <c r="C242" s="48"/>
      <c r="D242" s="48"/>
      <c r="E242" s="66"/>
      <c r="F242" s="48"/>
      <c r="G242" s="48"/>
      <c r="H242" s="48"/>
      <c r="I242" s="48"/>
      <c r="J242" s="66"/>
      <c r="K242" s="66"/>
      <c r="L242" s="66"/>
      <c r="M242" s="48"/>
      <c r="N242" s="48"/>
      <c r="O242" s="48"/>
      <c r="P242" s="48"/>
      <c r="Q242" s="48"/>
      <c r="R242" s="48"/>
      <c r="S242" s="48"/>
      <c r="T242" s="48"/>
      <c r="U242" s="66"/>
      <c r="V242" s="66"/>
      <c r="W242" s="48"/>
      <c r="X242" s="66"/>
      <c r="Y242" s="48"/>
      <c r="Z242" s="48"/>
      <c r="AA242" s="48"/>
    </row>
    <row r="243" spans="3:27" x14ac:dyDescent="0.25">
      <c r="C243" s="48"/>
      <c r="D243" s="48"/>
      <c r="E243" s="66"/>
      <c r="F243" s="48"/>
      <c r="G243" s="48"/>
      <c r="H243" s="48"/>
      <c r="I243" s="48"/>
      <c r="J243" s="66"/>
      <c r="K243" s="66"/>
      <c r="L243" s="66"/>
      <c r="M243" s="48"/>
      <c r="N243" s="48"/>
      <c r="O243" s="48"/>
      <c r="P243" s="48"/>
      <c r="Q243" s="48"/>
      <c r="R243" s="48"/>
      <c r="S243" s="48"/>
      <c r="T243" s="48"/>
      <c r="U243" s="66"/>
      <c r="V243" s="66"/>
      <c r="W243" s="48"/>
      <c r="X243" s="66"/>
      <c r="Y243" s="48"/>
      <c r="Z243" s="48"/>
      <c r="AA243" s="48"/>
    </row>
    <row r="244" spans="3:27" x14ac:dyDescent="0.25">
      <c r="C244" s="48"/>
      <c r="D244" s="48"/>
      <c r="E244" s="66"/>
      <c r="F244" s="48"/>
      <c r="G244" s="48"/>
      <c r="H244" s="48"/>
      <c r="I244" s="48"/>
      <c r="J244" s="66"/>
      <c r="K244" s="66"/>
      <c r="L244" s="66"/>
      <c r="M244" s="48"/>
      <c r="N244" s="48"/>
      <c r="O244" s="48"/>
      <c r="P244" s="48"/>
      <c r="Q244" s="48"/>
      <c r="R244" s="48"/>
      <c r="S244" s="48"/>
      <c r="T244" s="48"/>
      <c r="U244" s="66"/>
      <c r="V244" s="66"/>
      <c r="W244" s="48"/>
      <c r="X244" s="66"/>
      <c r="Y244" s="48"/>
      <c r="Z244" s="48"/>
      <c r="AA244" s="48"/>
    </row>
    <row r="245" spans="3:27" x14ac:dyDescent="0.25">
      <c r="C245" s="48"/>
      <c r="D245" s="48"/>
      <c r="E245" s="66"/>
      <c r="F245" s="48"/>
      <c r="G245" s="48"/>
      <c r="H245" s="48"/>
      <c r="I245" s="48"/>
      <c r="J245" s="66"/>
      <c r="K245" s="66"/>
      <c r="L245" s="66"/>
      <c r="M245" s="48"/>
      <c r="N245" s="48"/>
      <c r="O245" s="48"/>
      <c r="P245" s="48"/>
      <c r="Q245" s="48"/>
      <c r="R245" s="48"/>
      <c r="S245" s="48"/>
      <c r="T245" s="48"/>
      <c r="U245" s="66"/>
      <c r="V245" s="66"/>
      <c r="W245" s="48"/>
      <c r="X245" s="66"/>
      <c r="Y245" s="48"/>
      <c r="Z245" s="48"/>
      <c r="AA245" s="48"/>
    </row>
    <row r="246" spans="3:27" x14ac:dyDescent="0.25">
      <c r="C246" s="48"/>
      <c r="D246" s="48"/>
      <c r="E246" s="66"/>
      <c r="F246" s="48"/>
      <c r="G246" s="48"/>
      <c r="H246" s="48"/>
      <c r="I246" s="48"/>
      <c r="J246" s="66"/>
      <c r="K246" s="66"/>
      <c r="L246" s="66"/>
      <c r="M246" s="48"/>
      <c r="N246" s="48"/>
      <c r="O246" s="48"/>
      <c r="P246" s="48"/>
      <c r="Q246" s="48"/>
      <c r="R246" s="48"/>
      <c r="S246" s="48"/>
      <c r="T246" s="48"/>
      <c r="U246" s="66"/>
      <c r="V246" s="66"/>
      <c r="W246" s="48"/>
      <c r="X246" s="66"/>
      <c r="Y246" s="48"/>
      <c r="Z246" s="48"/>
      <c r="AA246" s="48"/>
    </row>
    <row r="247" spans="3:27" x14ac:dyDescent="0.25">
      <c r="C247" s="48"/>
      <c r="D247" s="48"/>
      <c r="E247" s="66"/>
      <c r="F247" s="48"/>
      <c r="G247" s="48"/>
      <c r="H247" s="48"/>
      <c r="I247" s="48"/>
      <c r="J247" s="66"/>
      <c r="K247" s="66"/>
      <c r="L247" s="66"/>
      <c r="M247" s="48"/>
      <c r="N247" s="48"/>
      <c r="O247" s="48"/>
      <c r="P247" s="48"/>
      <c r="Q247" s="48"/>
      <c r="R247" s="48"/>
      <c r="S247" s="48"/>
      <c r="T247" s="48"/>
      <c r="U247" s="66"/>
      <c r="V247" s="66"/>
      <c r="W247" s="48"/>
      <c r="X247" s="66"/>
      <c r="Y247" s="48"/>
      <c r="Z247" s="48"/>
      <c r="AA247" s="48"/>
    </row>
    <row r="248" spans="3:27" x14ac:dyDescent="0.25">
      <c r="C248" s="48"/>
      <c r="D248" s="48"/>
      <c r="E248" s="66"/>
      <c r="F248" s="48"/>
      <c r="G248" s="48"/>
      <c r="H248" s="48"/>
      <c r="I248" s="48"/>
      <c r="J248" s="66"/>
      <c r="K248" s="66"/>
      <c r="L248" s="66"/>
      <c r="M248" s="48"/>
      <c r="N248" s="48"/>
      <c r="O248" s="48"/>
      <c r="P248" s="48"/>
      <c r="Q248" s="48"/>
      <c r="R248" s="48"/>
      <c r="S248" s="48"/>
      <c r="T248" s="48"/>
      <c r="U248" s="66"/>
      <c r="V248" s="66"/>
      <c r="W248" s="48"/>
      <c r="X248" s="66"/>
      <c r="Y248" s="48"/>
      <c r="Z248" s="48"/>
      <c r="AA248" s="48"/>
    </row>
    <row r="249" spans="3:27" x14ac:dyDescent="0.25">
      <c r="C249" s="48"/>
      <c r="D249" s="48"/>
      <c r="E249" s="66"/>
      <c r="F249" s="48"/>
      <c r="G249" s="48"/>
      <c r="H249" s="48"/>
      <c r="I249" s="48"/>
      <c r="J249" s="66"/>
      <c r="K249" s="66"/>
      <c r="L249" s="66"/>
      <c r="M249" s="48"/>
      <c r="N249" s="48"/>
      <c r="O249" s="48"/>
      <c r="P249" s="48"/>
      <c r="Q249" s="48"/>
      <c r="R249" s="48"/>
      <c r="S249" s="48"/>
      <c r="T249" s="48"/>
      <c r="U249" s="66"/>
      <c r="V249" s="66"/>
      <c r="W249" s="48"/>
      <c r="X249" s="66"/>
      <c r="Y249" s="48"/>
      <c r="Z249" s="48"/>
      <c r="AA249" s="48"/>
    </row>
    <row r="250" spans="3:27" x14ac:dyDescent="0.25">
      <c r="C250" s="48"/>
      <c r="D250" s="48"/>
      <c r="E250" s="66"/>
      <c r="F250" s="48"/>
      <c r="G250" s="48"/>
      <c r="H250" s="48"/>
      <c r="I250" s="48"/>
      <c r="J250" s="66"/>
      <c r="K250" s="66"/>
      <c r="L250" s="66"/>
      <c r="M250" s="48"/>
      <c r="N250" s="48"/>
      <c r="O250" s="48"/>
      <c r="P250" s="48"/>
      <c r="Q250" s="48"/>
      <c r="R250" s="48"/>
      <c r="S250" s="48"/>
      <c r="T250" s="48"/>
      <c r="U250" s="66"/>
      <c r="V250" s="66"/>
      <c r="W250" s="48"/>
      <c r="X250" s="66"/>
      <c r="Y250" s="48"/>
      <c r="Z250" s="48"/>
      <c r="AA250" s="48"/>
    </row>
    <row r="251" spans="3:27" x14ac:dyDescent="0.25">
      <c r="C251" s="48"/>
      <c r="D251" s="48"/>
      <c r="E251" s="66"/>
      <c r="F251" s="48"/>
      <c r="G251" s="48"/>
      <c r="H251" s="48"/>
      <c r="I251" s="48"/>
      <c r="J251" s="66"/>
      <c r="K251" s="66"/>
      <c r="L251" s="66"/>
      <c r="M251" s="48"/>
      <c r="N251" s="48"/>
      <c r="O251" s="48"/>
      <c r="P251" s="48"/>
      <c r="Q251" s="48"/>
      <c r="R251" s="48"/>
      <c r="S251" s="48"/>
      <c r="T251" s="48"/>
      <c r="U251" s="66"/>
      <c r="V251" s="66"/>
      <c r="W251" s="48"/>
      <c r="X251" s="66"/>
      <c r="Y251" s="48"/>
      <c r="Z251" s="48"/>
      <c r="AA251" s="48"/>
    </row>
    <row r="252" spans="3:27" x14ac:dyDescent="0.25">
      <c r="C252" s="48"/>
      <c r="D252" s="48"/>
      <c r="E252" s="66"/>
      <c r="F252" s="48"/>
      <c r="G252" s="48"/>
      <c r="H252" s="48"/>
      <c r="I252" s="48"/>
      <c r="J252" s="66"/>
      <c r="K252" s="66"/>
      <c r="L252" s="66"/>
      <c r="M252" s="48"/>
      <c r="N252" s="48"/>
      <c r="O252" s="48"/>
      <c r="P252" s="48"/>
      <c r="Q252" s="48"/>
      <c r="R252" s="48"/>
      <c r="S252" s="48"/>
      <c r="T252" s="48"/>
      <c r="U252" s="66"/>
      <c r="V252" s="66"/>
      <c r="W252" s="48"/>
      <c r="X252" s="66"/>
      <c r="Y252" s="48"/>
      <c r="Z252" s="48"/>
      <c r="AA252" s="48"/>
    </row>
    <row r="253" spans="3:27" x14ac:dyDescent="0.25">
      <c r="C253" s="48"/>
      <c r="D253" s="48"/>
      <c r="E253" s="66"/>
      <c r="F253" s="48"/>
      <c r="G253" s="48"/>
      <c r="H253" s="48"/>
      <c r="I253" s="48"/>
      <c r="J253" s="66"/>
      <c r="K253" s="66"/>
      <c r="L253" s="66"/>
      <c r="M253" s="48"/>
      <c r="N253" s="48"/>
      <c r="O253" s="48"/>
      <c r="P253" s="48"/>
      <c r="Q253" s="48"/>
      <c r="R253" s="48"/>
      <c r="S253" s="48"/>
      <c r="T253" s="48"/>
      <c r="U253" s="66"/>
      <c r="V253" s="66"/>
      <c r="W253" s="48"/>
      <c r="X253" s="66"/>
      <c r="Y253" s="48"/>
      <c r="Z253" s="48"/>
      <c r="AA253" s="48"/>
    </row>
    <row r="254" spans="3:27" x14ac:dyDescent="0.25">
      <c r="C254" s="48"/>
      <c r="D254" s="48"/>
      <c r="E254" s="66"/>
      <c r="F254" s="48"/>
      <c r="G254" s="48"/>
      <c r="H254" s="48"/>
      <c r="I254" s="48"/>
      <c r="J254" s="66"/>
      <c r="K254" s="66"/>
      <c r="L254" s="66"/>
      <c r="M254" s="48"/>
      <c r="N254" s="48"/>
      <c r="O254" s="48"/>
      <c r="P254" s="48"/>
      <c r="Q254" s="48"/>
      <c r="R254" s="48"/>
      <c r="S254" s="48"/>
      <c r="T254" s="48"/>
      <c r="U254" s="66"/>
      <c r="V254" s="66"/>
      <c r="W254" s="48"/>
      <c r="X254" s="66"/>
      <c r="Y254" s="48"/>
      <c r="Z254" s="48"/>
      <c r="AA254" s="48"/>
    </row>
    <row r="255" spans="3:27" x14ac:dyDescent="0.25">
      <c r="C255" s="48"/>
      <c r="D255" s="48"/>
      <c r="E255" s="66"/>
      <c r="F255" s="48"/>
      <c r="G255" s="48"/>
      <c r="H255" s="48"/>
      <c r="I255" s="48"/>
      <c r="J255" s="66"/>
      <c r="K255" s="66"/>
      <c r="L255" s="66"/>
      <c r="M255" s="48"/>
      <c r="N255" s="48"/>
      <c r="O255" s="48"/>
      <c r="P255" s="48"/>
      <c r="Q255" s="48"/>
      <c r="R255" s="48"/>
      <c r="S255" s="48"/>
      <c r="T255" s="48"/>
      <c r="U255" s="66"/>
      <c r="V255" s="66"/>
      <c r="W255" s="48"/>
      <c r="X255" s="66"/>
      <c r="Y255" s="48"/>
      <c r="Z255" s="48"/>
      <c r="AA255" s="48"/>
    </row>
    <row r="256" spans="3:27" x14ac:dyDescent="0.25">
      <c r="C256" s="48"/>
      <c r="D256" s="48"/>
      <c r="E256" s="66"/>
      <c r="F256" s="48"/>
      <c r="G256" s="48"/>
      <c r="H256" s="48"/>
      <c r="I256" s="48"/>
      <c r="J256" s="66"/>
      <c r="K256" s="66"/>
      <c r="L256" s="66"/>
      <c r="M256" s="48"/>
      <c r="N256" s="48"/>
      <c r="O256" s="48"/>
      <c r="P256" s="48"/>
      <c r="Q256" s="48"/>
      <c r="R256" s="48"/>
      <c r="S256" s="48"/>
      <c r="T256" s="48"/>
      <c r="U256" s="66"/>
      <c r="V256" s="66"/>
      <c r="W256" s="48"/>
      <c r="X256" s="66"/>
      <c r="Y256" s="48"/>
      <c r="Z256" s="48"/>
      <c r="AA256" s="48"/>
    </row>
    <row r="257" spans="3:27" x14ac:dyDescent="0.25">
      <c r="C257" s="48"/>
      <c r="D257" s="48"/>
      <c r="E257" s="66"/>
      <c r="F257" s="48"/>
      <c r="G257" s="48"/>
      <c r="H257" s="48"/>
      <c r="I257" s="48"/>
      <c r="J257" s="66"/>
      <c r="K257" s="66"/>
      <c r="L257" s="66"/>
      <c r="M257" s="48"/>
      <c r="N257" s="48"/>
      <c r="O257" s="48"/>
      <c r="P257" s="48"/>
      <c r="Q257" s="48"/>
      <c r="R257" s="48"/>
      <c r="S257" s="48"/>
      <c r="T257" s="48"/>
      <c r="U257" s="66"/>
      <c r="V257" s="66"/>
      <c r="W257" s="48"/>
      <c r="X257" s="66"/>
      <c r="Y257" s="48"/>
      <c r="Z257" s="48"/>
      <c r="AA257" s="48"/>
    </row>
    <row r="258" spans="3:27" x14ac:dyDescent="0.25">
      <c r="C258" s="48"/>
      <c r="D258" s="48"/>
      <c r="E258" s="66"/>
      <c r="F258" s="48"/>
      <c r="G258" s="48"/>
      <c r="H258" s="48"/>
      <c r="I258" s="48"/>
      <c r="J258" s="66"/>
      <c r="K258" s="66"/>
      <c r="L258" s="66"/>
      <c r="M258" s="48"/>
      <c r="N258" s="48"/>
      <c r="O258" s="48"/>
      <c r="P258" s="48"/>
      <c r="Q258" s="48"/>
      <c r="R258" s="48"/>
      <c r="S258" s="48"/>
      <c r="T258" s="48"/>
      <c r="U258" s="66"/>
      <c r="V258" s="66"/>
      <c r="W258" s="48"/>
      <c r="X258" s="66"/>
      <c r="Y258" s="48"/>
      <c r="Z258" s="48"/>
      <c r="AA258" s="48"/>
    </row>
    <row r="259" spans="3:27" x14ac:dyDescent="0.25">
      <c r="C259" s="48"/>
      <c r="D259" s="48"/>
      <c r="E259" s="66"/>
      <c r="F259" s="48"/>
      <c r="G259" s="48"/>
      <c r="H259" s="48"/>
      <c r="I259" s="48"/>
      <c r="J259" s="66"/>
      <c r="K259" s="66"/>
      <c r="L259" s="66"/>
      <c r="M259" s="48"/>
      <c r="N259" s="48"/>
      <c r="O259" s="48"/>
      <c r="P259" s="48"/>
      <c r="Q259" s="48"/>
      <c r="R259" s="48"/>
      <c r="S259" s="48"/>
      <c r="T259" s="48"/>
      <c r="U259" s="66"/>
      <c r="V259" s="66"/>
      <c r="W259" s="48"/>
      <c r="X259" s="66"/>
      <c r="Y259" s="48"/>
      <c r="Z259" s="48"/>
      <c r="AA259" s="48"/>
    </row>
    <row r="260" spans="3:27" x14ac:dyDescent="0.25">
      <c r="C260" s="48"/>
      <c r="D260" s="48"/>
      <c r="E260" s="66"/>
      <c r="F260" s="48"/>
      <c r="G260" s="48"/>
      <c r="H260" s="48"/>
      <c r="I260" s="48"/>
      <c r="J260" s="66"/>
      <c r="K260" s="66"/>
      <c r="L260" s="66"/>
      <c r="M260" s="48"/>
      <c r="N260" s="48"/>
      <c r="O260" s="48"/>
      <c r="P260" s="48"/>
      <c r="Q260" s="48"/>
      <c r="R260" s="48"/>
      <c r="S260" s="48"/>
      <c r="T260" s="48"/>
      <c r="U260" s="66"/>
      <c r="V260" s="66"/>
      <c r="W260" s="48"/>
      <c r="X260" s="66"/>
      <c r="Y260" s="48"/>
      <c r="Z260" s="48"/>
      <c r="AA260" s="48"/>
    </row>
    <row r="261" spans="3:27" x14ac:dyDescent="0.25">
      <c r="C261" s="48"/>
      <c r="D261" s="48"/>
      <c r="E261" s="66"/>
      <c r="F261" s="48"/>
      <c r="G261" s="48"/>
      <c r="H261" s="48"/>
      <c r="I261" s="48"/>
      <c r="J261" s="66"/>
      <c r="K261" s="66"/>
      <c r="L261" s="66"/>
      <c r="M261" s="48"/>
      <c r="N261" s="48"/>
      <c r="O261" s="48"/>
      <c r="P261" s="48"/>
      <c r="Q261" s="48"/>
      <c r="R261" s="48"/>
      <c r="S261" s="48"/>
      <c r="T261" s="48"/>
      <c r="U261" s="66"/>
      <c r="V261" s="66"/>
      <c r="W261" s="48"/>
      <c r="X261" s="66"/>
      <c r="Y261" s="48"/>
      <c r="Z261" s="48"/>
      <c r="AA261" s="48"/>
    </row>
    <row r="262" spans="3:27" x14ac:dyDescent="0.25">
      <c r="C262" s="48"/>
      <c r="D262" s="48"/>
      <c r="E262" s="66"/>
      <c r="F262" s="48"/>
      <c r="G262" s="48"/>
      <c r="H262" s="48"/>
      <c r="I262" s="48"/>
      <c r="J262" s="66"/>
      <c r="K262" s="66"/>
      <c r="L262" s="66"/>
      <c r="M262" s="48"/>
      <c r="N262" s="48"/>
      <c r="O262" s="48"/>
      <c r="P262" s="48"/>
      <c r="Q262" s="48"/>
      <c r="R262" s="48"/>
      <c r="S262" s="48"/>
      <c r="T262" s="48"/>
      <c r="U262" s="66"/>
      <c r="V262" s="66"/>
      <c r="W262" s="48"/>
      <c r="X262" s="66"/>
      <c r="Y262" s="48"/>
      <c r="Z262" s="48"/>
      <c r="AA262" s="48"/>
    </row>
    <row r="263" spans="3:27" x14ac:dyDescent="0.25">
      <c r="C263" s="48"/>
      <c r="D263" s="48"/>
      <c r="E263" s="66"/>
      <c r="F263" s="48"/>
      <c r="G263" s="48"/>
      <c r="H263" s="48"/>
      <c r="I263" s="48"/>
      <c r="J263" s="66"/>
      <c r="K263" s="66"/>
      <c r="L263" s="66"/>
      <c r="M263" s="48"/>
      <c r="N263" s="48"/>
      <c r="O263" s="48"/>
      <c r="P263" s="48"/>
      <c r="Q263" s="48"/>
      <c r="R263" s="48"/>
      <c r="S263" s="48"/>
      <c r="T263" s="48"/>
      <c r="U263" s="66"/>
      <c r="V263" s="66"/>
      <c r="W263" s="48"/>
      <c r="X263" s="66"/>
      <c r="Y263" s="48"/>
      <c r="Z263" s="48"/>
      <c r="AA263" s="48"/>
    </row>
    <row r="264" spans="3:27" x14ac:dyDescent="0.25">
      <c r="C264" s="48"/>
      <c r="D264" s="48"/>
      <c r="E264" s="66"/>
      <c r="F264" s="48"/>
      <c r="G264" s="48"/>
      <c r="H264" s="48"/>
      <c r="I264" s="48"/>
      <c r="J264" s="66"/>
      <c r="K264" s="66"/>
      <c r="L264" s="66"/>
      <c r="M264" s="48"/>
      <c r="N264" s="48"/>
      <c r="O264" s="48"/>
      <c r="P264" s="48"/>
      <c r="Q264" s="48"/>
      <c r="R264" s="48"/>
      <c r="S264" s="48"/>
      <c r="T264" s="48"/>
      <c r="U264" s="66"/>
      <c r="V264" s="66"/>
      <c r="W264" s="48"/>
      <c r="X264" s="66"/>
      <c r="Y264" s="48"/>
      <c r="Z264" s="48"/>
      <c r="AA264" s="48"/>
    </row>
    <row r="265" spans="3:27" x14ac:dyDescent="0.25">
      <c r="C265" s="48"/>
      <c r="D265" s="48"/>
      <c r="E265" s="66"/>
      <c r="F265" s="48"/>
      <c r="G265" s="48"/>
      <c r="H265" s="48"/>
      <c r="I265" s="48"/>
      <c r="J265" s="66"/>
      <c r="K265" s="66"/>
      <c r="L265" s="66"/>
      <c r="M265" s="48"/>
      <c r="N265" s="48"/>
      <c r="O265" s="48"/>
      <c r="P265" s="48"/>
      <c r="Q265" s="48"/>
      <c r="R265" s="48"/>
      <c r="S265" s="48"/>
      <c r="T265" s="48"/>
      <c r="U265" s="66"/>
      <c r="V265" s="66"/>
      <c r="W265" s="48"/>
      <c r="X265" s="66"/>
      <c r="Y265" s="48"/>
      <c r="Z265" s="48"/>
      <c r="AA265" s="48"/>
    </row>
    <row r="266" spans="3:27" x14ac:dyDescent="0.25">
      <c r="C266" s="48"/>
      <c r="D266" s="48"/>
      <c r="E266" s="66"/>
      <c r="F266" s="48"/>
      <c r="G266" s="48"/>
      <c r="H266" s="48"/>
      <c r="I266" s="48"/>
      <c r="J266" s="66"/>
      <c r="K266" s="66"/>
      <c r="L266" s="66"/>
      <c r="M266" s="48"/>
      <c r="N266" s="48"/>
      <c r="O266" s="48"/>
      <c r="P266" s="48"/>
      <c r="Q266" s="48"/>
      <c r="R266" s="48"/>
      <c r="S266" s="48"/>
      <c r="T266" s="48"/>
      <c r="U266" s="66"/>
      <c r="V266" s="66"/>
      <c r="W266" s="48"/>
      <c r="X266" s="66"/>
      <c r="Y266" s="48"/>
      <c r="Z266" s="48"/>
      <c r="AA266" s="48"/>
    </row>
    <row r="267" spans="3:27" x14ac:dyDescent="0.25">
      <c r="C267" s="48"/>
      <c r="D267" s="48"/>
      <c r="E267" s="66"/>
      <c r="F267" s="48"/>
      <c r="G267" s="48"/>
      <c r="H267" s="48"/>
      <c r="I267" s="48"/>
      <c r="J267" s="66"/>
      <c r="K267" s="66"/>
      <c r="L267" s="66"/>
      <c r="M267" s="48"/>
      <c r="N267" s="48"/>
      <c r="O267" s="48"/>
      <c r="P267" s="48"/>
      <c r="Q267" s="48"/>
      <c r="R267" s="48"/>
      <c r="S267" s="48"/>
      <c r="T267" s="48"/>
      <c r="U267" s="66"/>
      <c r="V267" s="66"/>
      <c r="W267" s="48"/>
      <c r="X267" s="66"/>
      <c r="Y267" s="48"/>
      <c r="Z267" s="48"/>
      <c r="AA267" s="48"/>
    </row>
    <row r="268" spans="3:27" x14ac:dyDescent="0.25">
      <c r="C268" s="48"/>
      <c r="D268" s="48"/>
      <c r="E268" s="66"/>
      <c r="F268" s="48"/>
      <c r="G268" s="48"/>
      <c r="H268" s="48"/>
      <c r="I268" s="48"/>
      <c r="J268" s="66"/>
      <c r="K268" s="66"/>
      <c r="L268" s="66"/>
      <c r="M268" s="48"/>
      <c r="N268" s="48"/>
      <c r="O268" s="48"/>
      <c r="P268" s="48"/>
      <c r="Q268" s="48"/>
      <c r="R268" s="48"/>
      <c r="S268" s="48"/>
      <c r="T268" s="48"/>
      <c r="U268" s="66"/>
      <c r="V268" s="66"/>
      <c r="W268" s="48"/>
      <c r="X268" s="66"/>
      <c r="Y268" s="48"/>
      <c r="Z268" s="48"/>
      <c r="AA268" s="48"/>
    </row>
    <row r="269" spans="3:27" x14ac:dyDescent="0.25">
      <c r="C269" s="48"/>
      <c r="D269" s="48"/>
      <c r="E269" s="66"/>
      <c r="F269" s="48"/>
      <c r="G269" s="48"/>
      <c r="H269" s="48"/>
      <c r="I269" s="48"/>
      <c r="J269" s="66"/>
      <c r="K269" s="66"/>
      <c r="L269" s="66"/>
      <c r="M269" s="48"/>
      <c r="N269" s="48"/>
      <c r="O269" s="48"/>
      <c r="P269" s="48"/>
      <c r="Q269" s="48"/>
      <c r="R269" s="48"/>
      <c r="S269" s="48"/>
      <c r="T269" s="48"/>
      <c r="U269" s="66"/>
      <c r="V269" s="66"/>
      <c r="W269" s="48"/>
      <c r="X269" s="66"/>
      <c r="Y269" s="48"/>
      <c r="Z269" s="48"/>
      <c r="AA269" s="48"/>
    </row>
    <row r="270" spans="3:27" x14ac:dyDescent="0.25">
      <c r="C270" s="48"/>
      <c r="D270" s="48"/>
      <c r="E270" s="66"/>
      <c r="F270" s="48"/>
      <c r="G270" s="48"/>
      <c r="H270" s="48"/>
      <c r="I270" s="48"/>
      <c r="J270" s="66"/>
      <c r="K270" s="66"/>
      <c r="L270" s="66"/>
      <c r="M270" s="48"/>
      <c r="N270" s="48"/>
      <c r="O270" s="48"/>
      <c r="P270" s="48"/>
      <c r="Q270" s="48"/>
      <c r="R270" s="48"/>
      <c r="S270" s="48"/>
      <c r="T270" s="48"/>
      <c r="U270" s="66"/>
      <c r="V270" s="66"/>
      <c r="W270" s="48"/>
      <c r="X270" s="66"/>
      <c r="Y270" s="48"/>
      <c r="Z270" s="48"/>
      <c r="AA270" s="48"/>
    </row>
    <row r="271" spans="3:27" x14ac:dyDescent="0.25">
      <c r="C271" s="48"/>
      <c r="D271" s="48"/>
      <c r="E271" s="66"/>
      <c r="F271" s="48"/>
      <c r="G271" s="48"/>
      <c r="H271" s="48"/>
      <c r="I271" s="48"/>
      <c r="J271" s="66"/>
      <c r="K271" s="66"/>
      <c r="L271" s="66"/>
      <c r="M271" s="48"/>
      <c r="N271" s="48"/>
      <c r="O271" s="48"/>
      <c r="P271" s="48"/>
      <c r="Q271" s="48"/>
      <c r="R271" s="48"/>
      <c r="S271" s="48"/>
      <c r="T271" s="48"/>
      <c r="U271" s="66"/>
      <c r="V271" s="66"/>
      <c r="W271" s="48"/>
      <c r="X271" s="66"/>
      <c r="Y271" s="48"/>
      <c r="Z271" s="48"/>
      <c r="AA271" s="48"/>
    </row>
    <row r="272" spans="3:27" x14ac:dyDescent="0.25">
      <c r="C272" s="48"/>
      <c r="D272" s="48"/>
      <c r="E272" s="66"/>
      <c r="F272" s="48"/>
      <c r="G272" s="48"/>
      <c r="H272" s="48"/>
      <c r="I272" s="48"/>
      <c r="J272" s="66"/>
      <c r="K272" s="66"/>
      <c r="L272" s="66"/>
      <c r="M272" s="48"/>
      <c r="N272" s="48"/>
      <c r="O272" s="48"/>
      <c r="P272" s="48"/>
      <c r="Q272" s="48"/>
      <c r="R272" s="48"/>
      <c r="S272" s="48"/>
      <c r="T272" s="48"/>
      <c r="U272" s="66"/>
      <c r="V272" s="66"/>
      <c r="W272" s="48"/>
      <c r="X272" s="66"/>
      <c r="Y272" s="48"/>
      <c r="Z272" s="48"/>
      <c r="AA272" s="48"/>
    </row>
    <row r="273" spans="3:27" x14ac:dyDescent="0.25">
      <c r="C273" s="48"/>
      <c r="D273" s="48"/>
      <c r="E273" s="66"/>
      <c r="F273" s="48"/>
      <c r="G273" s="48"/>
      <c r="H273" s="48"/>
      <c r="I273" s="48"/>
      <c r="J273" s="66"/>
      <c r="K273" s="66"/>
      <c r="L273" s="66"/>
      <c r="M273" s="48"/>
      <c r="N273" s="48"/>
      <c r="O273" s="48"/>
      <c r="P273" s="48"/>
      <c r="Q273" s="48"/>
      <c r="R273" s="48"/>
      <c r="S273" s="48"/>
      <c r="T273" s="48"/>
      <c r="U273" s="66"/>
      <c r="V273" s="66"/>
      <c r="W273" s="48"/>
      <c r="X273" s="66"/>
      <c r="Y273" s="48"/>
      <c r="Z273" s="48"/>
      <c r="AA273" s="48"/>
    </row>
    <row r="274" spans="3:27" x14ac:dyDescent="0.25">
      <c r="C274" s="48"/>
      <c r="D274" s="48"/>
      <c r="E274" s="66"/>
      <c r="F274" s="48"/>
      <c r="G274" s="48"/>
      <c r="H274" s="48"/>
      <c r="I274" s="48"/>
      <c r="J274" s="66"/>
      <c r="K274" s="66"/>
      <c r="L274" s="66"/>
      <c r="M274" s="48"/>
      <c r="N274" s="48"/>
      <c r="O274" s="48"/>
      <c r="P274" s="48"/>
      <c r="Q274" s="48"/>
      <c r="R274" s="48"/>
      <c r="S274" s="48"/>
      <c r="T274" s="48"/>
      <c r="U274" s="66"/>
      <c r="V274" s="66"/>
      <c r="W274" s="48"/>
      <c r="X274" s="66"/>
      <c r="Y274" s="48"/>
      <c r="Z274" s="48"/>
      <c r="AA274" s="48"/>
    </row>
    <row r="275" spans="3:27" x14ac:dyDescent="0.25">
      <c r="C275" s="48"/>
      <c r="D275" s="48"/>
      <c r="E275" s="66"/>
      <c r="F275" s="48"/>
      <c r="G275" s="48"/>
      <c r="H275" s="48"/>
      <c r="I275" s="48"/>
      <c r="J275" s="66"/>
      <c r="K275" s="66"/>
      <c r="L275" s="66"/>
      <c r="M275" s="48"/>
      <c r="N275" s="48"/>
      <c r="O275" s="48"/>
      <c r="P275" s="48"/>
      <c r="Q275" s="48"/>
      <c r="R275" s="48"/>
      <c r="S275" s="48"/>
      <c r="T275" s="48"/>
      <c r="U275" s="66"/>
      <c r="V275" s="66"/>
      <c r="W275" s="48"/>
      <c r="X275" s="66"/>
      <c r="Y275" s="48"/>
      <c r="Z275" s="48"/>
      <c r="AA275" s="48"/>
    </row>
    <row r="276" spans="3:27" x14ac:dyDescent="0.25">
      <c r="C276" s="48"/>
      <c r="D276" s="48"/>
      <c r="E276" s="66"/>
      <c r="F276" s="48"/>
      <c r="G276" s="48"/>
      <c r="H276" s="48"/>
      <c r="I276" s="48"/>
      <c r="J276" s="66"/>
      <c r="K276" s="66"/>
      <c r="L276" s="66"/>
      <c r="M276" s="48"/>
      <c r="N276" s="48"/>
      <c r="O276" s="48"/>
      <c r="P276" s="48"/>
      <c r="Q276" s="48"/>
      <c r="R276" s="48"/>
      <c r="S276" s="48"/>
      <c r="T276" s="48"/>
      <c r="U276" s="66"/>
      <c r="V276" s="66"/>
      <c r="W276" s="48"/>
      <c r="X276" s="66"/>
      <c r="Y276" s="48"/>
      <c r="Z276" s="48"/>
      <c r="AA276" s="48"/>
    </row>
    <row r="277" spans="3:27" x14ac:dyDescent="0.25">
      <c r="C277" s="48"/>
      <c r="D277" s="48"/>
      <c r="E277" s="66"/>
      <c r="F277" s="48"/>
      <c r="G277" s="48"/>
      <c r="H277" s="48"/>
      <c r="I277" s="48"/>
      <c r="J277" s="66"/>
      <c r="K277" s="66"/>
      <c r="L277" s="66"/>
      <c r="M277" s="48"/>
      <c r="N277" s="48"/>
      <c r="O277" s="48"/>
      <c r="P277" s="48"/>
      <c r="Q277" s="48"/>
      <c r="R277" s="48"/>
      <c r="S277" s="48"/>
      <c r="T277" s="48"/>
      <c r="U277" s="66"/>
      <c r="V277" s="66"/>
      <c r="W277" s="48"/>
      <c r="X277" s="66"/>
      <c r="Y277" s="48"/>
      <c r="Z277" s="48"/>
      <c r="AA277" s="48"/>
    </row>
    <row r="278" spans="3:27" x14ac:dyDescent="0.25">
      <c r="C278" s="48"/>
      <c r="D278" s="48"/>
      <c r="E278" s="66"/>
      <c r="F278" s="48"/>
      <c r="G278" s="48"/>
      <c r="H278" s="48"/>
      <c r="I278" s="48"/>
      <c r="J278" s="66"/>
      <c r="K278" s="66"/>
      <c r="L278" s="66"/>
      <c r="M278" s="48"/>
      <c r="N278" s="48"/>
      <c r="O278" s="48"/>
      <c r="P278" s="48"/>
      <c r="Q278" s="48"/>
      <c r="R278" s="48"/>
      <c r="S278" s="48"/>
      <c r="T278" s="48"/>
      <c r="U278" s="66"/>
      <c r="V278" s="66"/>
      <c r="W278" s="48"/>
      <c r="X278" s="66"/>
      <c r="Y278" s="48"/>
      <c r="Z278" s="48"/>
      <c r="AA278" s="48"/>
    </row>
    <row r="279" spans="3:27" x14ac:dyDescent="0.25">
      <c r="C279" s="48"/>
      <c r="D279" s="48"/>
      <c r="E279" s="66"/>
      <c r="F279" s="48"/>
      <c r="G279" s="48"/>
      <c r="H279" s="48"/>
      <c r="I279" s="48"/>
      <c r="J279" s="66"/>
      <c r="K279" s="66"/>
      <c r="L279" s="66"/>
      <c r="M279" s="48"/>
      <c r="N279" s="48"/>
      <c r="O279" s="48"/>
      <c r="P279" s="48"/>
      <c r="Q279" s="48"/>
      <c r="R279" s="48"/>
      <c r="S279" s="48"/>
      <c r="T279" s="48"/>
      <c r="U279" s="66"/>
      <c r="V279" s="66"/>
      <c r="W279" s="48"/>
      <c r="X279" s="66"/>
      <c r="Y279" s="48"/>
      <c r="Z279" s="48"/>
      <c r="AA279" s="48"/>
    </row>
    <row r="280" spans="3:27" x14ac:dyDescent="0.25">
      <c r="C280" s="48"/>
      <c r="D280" s="48"/>
      <c r="E280" s="66"/>
      <c r="F280" s="48"/>
      <c r="G280" s="48"/>
      <c r="H280" s="48"/>
      <c r="I280" s="48"/>
      <c r="J280" s="66"/>
      <c r="K280" s="66"/>
      <c r="L280" s="66"/>
      <c r="M280" s="48"/>
      <c r="N280" s="48"/>
      <c r="O280" s="48"/>
      <c r="P280" s="48"/>
      <c r="Q280" s="48"/>
      <c r="R280" s="48"/>
      <c r="S280" s="48"/>
      <c r="T280" s="48"/>
      <c r="U280" s="66"/>
      <c r="V280" s="66"/>
      <c r="W280" s="48"/>
      <c r="X280" s="66"/>
      <c r="Y280" s="48"/>
      <c r="Z280" s="48"/>
      <c r="AA280" s="48"/>
    </row>
    <row r="281" spans="3:27" x14ac:dyDescent="0.25">
      <c r="C281" s="48"/>
      <c r="D281" s="48"/>
      <c r="E281" s="66"/>
      <c r="F281" s="48"/>
      <c r="G281" s="48"/>
      <c r="H281" s="48"/>
      <c r="I281" s="48"/>
      <c r="J281" s="66"/>
      <c r="K281" s="66"/>
      <c r="L281" s="66"/>
      <c r="M281" s="48"/>
      <c r="N281" s="48"/>
      <c r="O281" s="48"/>
      <c r="P281" s="48"/>
      <c r="Q281" s="48"/>
      <c r="R281" s="48"/>
      <c r="S281" s="48"/>
      <c r="T281" s="48"/>
      <c r="U281" s="66"/>
      <c r="V281" s="66"/>
      <c r="W281" s="48"/>
      <c r="X281" s="66"/>
      <c r="Y281" s="48"/>
      <c r="Z281" s="48"/>
      <c r="AA281" s="48"/>
    </row>
    <row r="282" spans="3:27" x14ac:dyDescent="0.25">
      <c r="C282" s="48"/>
      <c r="D282" s="48"/>
      <c r="E282" s="66"/>
      <c r="F282" s="48"/>
      <c r="G282" s="48"/>
      <c r="H282" s="48"/>
      <c r="I282" s="48"/>
      <c r="J282" s="66"/>
      <c r="K282" s="66"/>
      <c r="L282" s="66"/>
      <c r="M282" s="48"/>
      <c r="N282" s="48"/>
      <c r="O282" s="48"/>
      <c r="P282" s="48"/>
      <c r="Q282" s="48"/>
      <c r="R282" s="48"/>
      <c r="S282" s="48"/>
      <c r="T282" s="48"/>
      <c r="U282" s="66"/>
      <c r="V282" s="66"/>
      <c r="W282" s="48"/>
      <c r="X282" s="66"/>
      <c r="Y282" s="48"/>
      <c r="Z282" s="48"/>
      <c r="AA282" s="48"/>
    </row>
    <row r="283" spans="3:27" x14ac:dyDescent="0.25">
      <c r="C283" s="48"/>
      <c r="D283" s="48"/>
      <c r="E283" s="66"/>
      <c r="F283" s="48"/>
      <c r="G283" s="48"/>
      <c r="H283" s="48"/>
      <c r="I283" s="48"/>
      <c r="J283" s="66"/>
      <c r="K283" s="66"/>
      <c r="L283" s="66"/>
      <c r="M283" s="48"/>
      <c r="N283" s="48"/>
      <c r="O283" s="48"/>
      <c r="P283" s="48"/>
      <c r="Q283" s="48"/>
      <c r="R283" s="48"/>
      <c r="S283" s="48"/>
      <c r="T283" s="48"/>
      <c r="U283" s="66"/>
      <c r="V283" s="66"/>
      <c r="W283" s="48"/>
      <c r="X283" s="66"/>
      <c r="Y283" s="48"/>
      <c r="Z283" s="48"/>
      <c r="AA283" s="48"/>
    </row>
    <row r="284" spans="3:27" x14ac:dyDescent="0.25">
      <c r="C284" s="48"/>
      <c r="D284" s="48"/>
      <c r="E284" s="66"/>
      <c r="F284" s="48"/>
      <c r="G284" s="48"/>
      <c r="H284" s="48"/>
      <c r="I284" s="48"/>
      <c r="J284" s="66"/>
      <c r="K284" s="66"/>
      <c r="L284" s="66"/>
      <c r="M284" s="48"/>
      <c r="N284" s="48"/>
      <c r="O284" s="48"/>
      <c r="P284" s="48"/>
      <c r="Q284" s="48"/>
      <c r="R284" s="48"/>
      <c r="S284" s="48"/>
      <c r="T284" s="48"/>
      <c r="U284" s="66"/>
      <c r="V284" s="66"/>
      <c r="W284" s="48"/>
      <c r="X284" s="66"/>
      <c r="Y284" s="48"/>
      <c r="Z284" s="48"/>
      <c r="AA284" s="48"/>
    </row>
    <row r="285" spans="3:27" x14ac:dyDescent="0.25">
      <c r="C285" s="48"/>
      <c r="D285" s="48"/>
      <c r="E285" s="66"/>
      <c r="F285" s="48"/>
      <c r="G285" s="48"/>
      <c r="H285" s="48"/>
      <c r="I285" s="48"/>
      <c r="J285" s="66"/>
      <c r="K285" s="66"/>
      <c r="L285" s="66"/>
      <c r="M285" s="48"/>
      <c r="N285" s="48"/>
      <c r="O285" s="48"/>
      <c r="P285" s="48"/>
      <c r="Q285" s="48"/>
      <c r="R285" s="48"/>
      <c r="S285" s="48"/>
      <c r="T285" s="48"/>
      <c r="U285" s="66"/>
      <c r="V285" s="66"/>
      <c r="W285" s="48"/>
      <c r="X285" s="66"/>
      <c r="Y285" s="48"/>
      <c r="Z285" s="48"/>
      <c r="AA285" s="48"/>
    </row>
    <row r="286" spans="3:27" x14ac:dyDescent="0.25">
      <c r="C286" s="48"/>
      <c r="D286" s="48"/>
      <c r="E286" s="66"/>
      <c r="F286" s="48"/>
      <c r="G286" s="48"/>
      <c r="H286" s="48"/>
      <c r="I286" s="48"/>
      <c r="J286" s="66"/>
      <c r="K286" s="66"/>
      <c r="L286" s="66"/>
      <c r="M286" s="48"/>
      <c r="N286" s="48"/>
      <c r="O286" s="48"/>
      <c r="P286" s="48"/>
      <c r="Q286" s="48"/>
      <c r="R286" s="48"/>
      <c r="S286" s="48"/>
      <c r="T286" s="48"/>
      <c r="U286" s="66"/>
      <c r="V286" s="66"/>
      <c r="W286" s="48"/>
      <c r="X286" s="66"/>
      <c r="Y286" s="48"/>
      <c r="Z286" s="48"/>
      <c r="AA286" s="48"/>
    </row>
    <row r="287" spans="3:27" x14ac:dyDescent="0.25">
      <c r="C287" s="48"/>
      <c r="D287" s="48"/>
      <c r="E287" s="66"/>
      <c r="F287" s="48"/>
      <c r="G287" s="48"/>
      <c r="H287" s="48"/>
      <c r="I287" s="48"/>
      <c r="J287" s="66"/>
      <c r="K287" s="66"/>
      <c r="L287" s="66"/>
      <c r="M287" s="48"/>
      <c r="N287" s="48"/>
      <c r="O287" s="48"/>
      <c r="P287" s="48"/>
      <c r="Q287" s="48"/>
      <c r="R287" s="48"/>
      <c r="S287" s="48"/>
      <c r="T287" s="48"/>
      <c r="U287" s="66"/>
      <c r="V287" s="66"/>
      <c r="W287" s="48"/>
      <c r="X287" s="66"/>
      <c r="Y287" s="48"/>
      <c r="Z287" s="48"/>
      <c r="AA287" s="48"/>
    </row>
    <row r="288" spans="3:27" x14ac:dyDescent="0.25">
      <c r="C288" s="48"/>
      <c r="D288" s="48"/>
      <c r="E288" s="66"/>
      <c r="F288" s="48"/>
      <c r="G288" s="48"/>
      <c r="H288" s="48"/>
      <c r="I288" s="48"/>
      <c r="J288" s="66"/>
      <c r="K288" s="66"/>
      <c r="L288" s="66"/>
      <c r="M288" s="48"/>
      <c r="N288" s="48"/>
      <c r="O288" s="48"/>
      <c r="P288" s="48"/>
      <c r="Q288" s="48"/>
      <c r="R288" s="48"/>
      <c r="S288" s="48"/>
      <c r="T288" s="48"/>
      <c r="U288" s="66"/>
      <c r="V288" s="66"/>
      <c r="W288" s="48"/>
      <c r="X288" s="66"/>
      <c r="Y288" s="48"/>
      <c r="Z288" s="48"/>
      <c r="AA288" s="48"/>
    </row>
    <row r="289" spans="3:27" x14ac:dyDescent="0.25">
      <c r="C289" s="48"/>
      <c r="D289" s="48"/>
      <c r="E289" s="66"/>
      <c r="F289" s="48"/>
      <c r="G289" s="48"/>
      <c r="H289" s="48"/>
      <c r="I289" s="48"/>
      <c r="J289" s="66"/>
      <c r="K289" s="66"/>
      <c r="L289" s="66"/>
      <c r="M289" s="48"/>
      <c r="N289" s="48"/>
      <c r="O289" s="48"/>
      <c r="P289" s="48"/>
      <c r="Q289" s="48"/>
      <c r="R289" s="48"/>
      <c r="S289" s="48"/>
      <c r="T289" s="48"/>
      <c r="U289" s="66"/>
      <c r="V289" s="66"/>
      <c r="W289" s="48"/>
      <c r="X289" s="66"/>
      <c r="Y289" s="48"/>
      <c r="Z289" s="48"/>
      <c r="AA289" s="48"/>
    </row>
    <row r="290" spans="3:27" x14ac:dyDescent="0.25">
      <c r="C290" s="48"/>
      <c r="D290" s="48"/>
      <c r="E290" s="66"/>
      <c r="F290" s="48"/>
      <c r="G290" s="48"/>
      <c r="H290" s="48"/>
      <c r="I290" s="48"/>
      <c r="J290" s="66"/>
      <c r="K290" s="66"/>
      <c r="L290" s="66"/>
      <c r="M290" s="48"/>
      <c r="N290" s="48"/>
      <c r="O290" s="48"/>
      <c r="P290" s="48"/>
      <c r="Q290" s="48"/>
      <c r="R290" s="48"/>
      <c r="S290" s="48"/>
      <c r="T290" s="48"/>
      <c r="U290" s="66"/>
      <c r="V290" s="66"/>
      <c r="W290" s="48"/>
      <c r="X290" s="66"/>
      <c r="Y290" s="48"/>
      <c r="Z290" s="48"/>
      <c r="AA290" s="48"/>
    </row>
    <row r="291" spans="3:27" x14ac:dyDescent="0.25">
      <c r="C291" s="48"/>
      <c r="D291" s="48"/>
      <c r="E291" s="66"/>
      <c r="F291" s="48"/>
      <c r="G291" s="48"/>
      <c r="H291" s="48"/>
      <c r="I291" s="48"/>
      <c r="J291" s="66"/>
      <c r="K291" s="66"/>
      <c r="L291" s="66"/>
      <c r="M291" s="48"/>
      <c r="N291" s="48"/>
      <c r="O291" s="48"/>
      <c r="P291" s="48"/>
      <c r="Q291" s="48"/>
      <c r="R291" s="48"/>
      <c r="S291" s="48"/>
      <c r="T291" s="48"/>
      <c r="U291" s="66"/>
      <c r="V291" s="66"/>
      <c r="W291" s="48"/>
      <c r="X291" s="66"/>
      <c r="Y291" s="48"/>
      <c r="Z291" s="48"/>
      <c r="AA291" s="48"/>
    </row>
    <row r="292" spans="3:27" x14ac:dyDescent="0.25">
      <c r="C292" s="48"/>
      <c r="D292" s="48"/>
      <c r="E292" s="66"/>
      <c r="F292" s="48"/>
      <c r="G292" s="48"/>
      <c r="H292" s="48"/>
      <c r="I292" s="48"/>
      <c r="J292" s="66"/>
      <c r="K292" s="66"/>
      <c r="L292" s="66"/>
      <c r="M292" s="48"/>
      <c r="N292" s="48"/>
      <c r="O292" s="48"/>
      <c r="P292" s="48"/>
      <c r="Q292" s="48"/>
      <c r="R292" s="48"/>
      <c r="S292" s="48"/>
      <c r="T292" s="48"/>
      <c r="U292" s="66"/>
      <c r="V292" s="66"/>
      <c r="W292" s="48"/>
      <c r="X292" s="66"/>
      <c r="Y292" s="48"/>
      <c r="Z292" s="48"/>
      <c r="AA292" s="48"/>
    </row>
    <row r="293" spans="3:27" x14ac:dyDescent="0.25">
      <c r="C293" s="48"/>
      <c r="D293" s="48"/>
      <c r="E293" s="66"/>
      <c r="F293" s="48"/>
      <c r="G293" s="48"/>
      <c r="H293" s="48"/>
      <c r="I293" s="48"/>
      <c r="J293" s="66"/>
      <c r="K293" s="66"/>
      <c r="L293" s="66"/>
      <c r="M293" s="48"/>
      <c r="N293" s="48"/>
      <c r="O293" s="48"/>
      <c r="P293" s="48"/>
      <c r="Q293" s="48"/>
      <c r="R293" s="48"/>
      <c r="S293" s="48"/>
      <c r="T293" s="48"/>
      <c r="U293" s="66"/>
      <c r="V293" s="66"/>
      <c r="W293" s="48"/>
      <c r="X293" s="66"/>
      <c r="Y293" s="48"/>
      <c r="Z293" s="48"/>
      <c r="AA293" s="48"/>
    </row>
    <row r="294" spans="3:27" x14ac:dyDescent="0.25">
      <c r="C294" s="48"/>
      <c r="D294" s="48"/>
      <c r="E294" s="66"/>
      <c r="F294" s="48"/>
      <c r="G294" s="48"/>
      <c r="H294" s="48"/>
      <c r="I294" s="48"/>
      <c r="J294" s="66"/>
      <c r="K294" s="66"/>
      <c r="L294" s="66"/>
      <c r="M294" s="48"/>
      <c r="N294" s="48"/>
      <c r="O294" s="48"/>
      <c r="P294" s="48"/>
      <c r="Q294" s="48"/>
      <c r="R294" s="48"/>
      <c r="S294" s="48"/>
      <c r="T294" s="48"/>
      <c r="U294" s="66"/>
      <c r="V294" s="66"/>
      <c r="W294" s="48"/>
      <c r="X294" s="66"/>
      <c r="Y294" s="48"/>
      <c r="Z294" s="48"/>
      <c r="AA294" s="48"/>
    </row>
    <row r="295" spans="3:27" x14ac:dyDescent="0.25">
      <c r="C295" s="48"/>
      <c r="D295" s="48"/>
      <c r="E295" s="66"/>
      <c r="F295" s="48"/>
      <c r="G295" s="48"/>
      <c r="H295" s="48"/>
      <c r="I295" s="48"/>
      <c r="J295" s="66"/>
      <c r="K295" s="66"/>
      <c r="L295" s="66"/>
      <c r="M295" s="48"/>
      <c r="N295" s="48"/>
      <c r="O295" s="48"/>
      <c r="P295" s="48"/>
      <c r="Q295" s="48"/>
      <c r="R295" s="48"/>
      <c r="S295" s="48"/>
      <c r="T295" s="48"/>
      <c r="U295" s="66"/>
      <c r="V295" s="66"/>
      <c r="W295" s="48"/>
      <c r="X295" s="66"/>
      <c r="Y295" s="48"/>
      <c r="Z295" s="48"/>
      <c r="AA295" s="48"/>
    </row>
    <row r="296" spans="3:27" x14ac:dyDescent="0.25">
      <c r="C296" s="48"/>
      <c r="D296" s="48"/>
      <c r="E296" s="66"/>
      <c r="F296" s="48"/>
      <c r="G296" s="48"/>
      <c r="H296" s="48"/>
      <c r="I296" s="48"/>
      <c r="J296" s="66"/>
      <c r="K296" s="66"/>
      <c r="L296" s="66"/>
      <c r="M296" s="48"/>
      <c r="N296" s="48"/>
      <c r="O296" s="48"/>
      <c r="P296" s="48"/>
      <c r="Q296" s="48"/>
      <c r="R296" s="48"/>
      <c r="S296" s="48"/>
      <c r="T296" s="48"/>
      <c r="U296" s="66"/>
      <c r="V296" s="66"/>
      <c r="W296" s="48"/>
      <c r="X296" s="66"/>
      <c r="Y296" s="48"/>
      <c r="Z296" s="48"/>
      <c r="AA296" s="48"/>
    </row>
    <row r="297" spans="3:27" x14ac:dyDescent="0.25">
      <c r="C297" s="48"/>
      <c r="D297" s="48"/>
      <c r="E297" s="66"/>
      <c r="F297" s="48"/>
      <c r="G297" s="48"/>
      <c r="H297" s="48"/>
      <c r="I297" s="48"/>
      <c r="J297" s="66"/>
      <c r="K297" s="66"/>
      <c r="L297" s="66"/>
      <c r="M297" s="48"/>
      <c r="N297" s="48"/>
      <c r="O297" s="48"/>
      <c r="P297" s="48"/>
      <c r="Q297" s="48"/>
      <c r="R297" s="48"/>
      <c r="S297" s="48"/>
      <c r="T297" s="48"/>
      <c r="U297" s="66"/>
      <c r="V297" s="66"/>
      <c r="W297" s="48"/>
      <c r="X297" s="66"/>
      <c r="Y297" s="48"/>
      <c r="Z297" s="48"/>
      <c r="AA297" s="48"/>
    </row>
    <row r="298" spans="3:27" x14ac:dyDescent="0.25">
      <c r="C298" s="48"/>
      <c r="D298" s="48"/>
      <c r="E298" s="66"/>
      <c r="F298" s="48"/>
      <c r="G298" s="48"/>
      <c r="H298" s="48"/>
      <c r="I298" s="48"/>
      <c r="J298" s="66"/>
      <c r="K298" s="66"/>
      <c r="L298" s="66"/>
      <c r="M298" s="48"/>
      <c r="N298" s="48"/>
      <c r="O298" s="48"/>
      <c r="P298" s="48"/>
      <c r="Q298" s="48"/>
      <c r="R298" s="48"/>
      <c r="S298" s="48"/>
      <c r="T298" s="48"/>
      <c r="U298" s="66"/>
      <c r="V298" s="66"/>
      <c r="W298" s="48"/>
      <c r="X298" s="66"/>
      <c r="Y298" s="48"/>
      <c r="Z298" s="48"/>
      <c r="AA298" s="48"/>
    </row>
    <row r="299" spans="3:27" x14ac:dyDescent="0.25">
      <c r="C299" s="48"/>
      <c r="D299" s="48"/>
      <c r="E299" s="66"/>
      <c r="F299" s="48"/>
      <c r="G299" s="48"/>
      <c r="H299" s="48"/>
      <c r="I299" s="48"/>
      <c r="J299" s="66"/>
      <c r="K299" s="66"/>
      <c r="L299" s="66"/>
      <c r="M299" s="48"/>
      <c r="N299" s="48"/>
      <c r="O299" s="48"/>
      <c r="P299" s="48"/>
      <c r="Q299" s="48"/>
      <c r="R299" s="48"/>
      <c r="S299" s="48"/>
      <c r="T299" s="48"/>
      <c r="U299" s="66"/>
      <c r="V299" s="66"/>
      <c r="W299" s="48"/>
      <c r="X299" s="66"/>
      <c r="Y299" s="48"/>
      <c r="Z299" s="48"/>
      <c r="AA299" s="48"/>
    </row>
    <row r="300" spans="3:27" x14ac:dyDescent="0.25">
      <c r="C300" s="48"/>
      <c r="D300" s="48"/>
      <c r="E300" s="66"/>
      <c r="F300" s="48"/>
      <c r="G300" s="48"/>
      <c r="H300" s="48"/>
      <c r="I300" s="48"/>
      <c r="J300" s="66"/>
      <c r="K300" s="66"/>
      <c r="L300" s="66"/>
      <c r="M300" s="48"/>
      <c r="N300" s="48"/>
      <c r="O300" s="48"/>
      <c r="P300" s="48"/>
      <c r="Q300" s="48"/>
      <c r="R300" s="48"/>
      <c r="S300" s="48"/>
      <c r="T300" s="48"/>
      <c r="U300" s="66"/>
      <c r="V300" s="66"/>
      <c r="W300" s="48"/>
      <c r="X300" s="66"/>
      <c r="Y300" s="48"/>
      <c r="Z300" s="48"/>
      <c r="AA300" s="48"/>
    </row>
    <row r="301" spans="3:27" x14ac:dyDescent="0.25">
      <c r="C301" s="48"/>
      <c r="D301" s="48"/>
      <c r="E301" s="66"/>
      <c r="F301" s="48"/>
      <c r="G301" s="48"/>
      <c r="H301" s="48"/>
      <c r="I301" s="48"/>
      <c r="J301" s="66"/>
      <c r="K301" s="66"/>
      <c r="L301" s="66"/>
      <c r="M301" s="48"/>
      <c r="N301" s="48"/>
      <c r="O301" s="48"/>
      <c r="P301" s="48"/>
      <c r="Q301" s="48"/>
      <c r="R301" s="48"/>
      <c r="S301" s="48"/>
      <c r="T301" s="48"/>
      <c r="U301" s="66"/>
      <c r="V301" s="66"/>
      <c r="W301" s="48"/>
      <c r="X301" s="66"/>
      <c r="Y301" s="48"/>
      <c r="Z301" s="48"/>
      <c r="AA301" s="48"/>
    </row>
    <row r="302" spans="3:27" x14ac:dyDescent="0.25">
      <c r="C302" s="48"/>
      <c r="D302" s="48"/>
      <c r="E302" s="66"/>
      <c r="F302" s="48"/>
      <c r="G302" s="48"/>
      <c r="H302" s="48"/>
      <c r="I302" s="48"/>
      <c r="J302" s="66"/>
      <c r="K302" s="66"/>
      <c r="L302" s="66"/>
      <c r="M302" s="48"/>
      <c r="N302" s="48"/>
      <c r="O302" s="48"/>
      <c r="P302" s="48"/>
      <c r="Q302" s="48"/>
      <c r="R302" s="48"/>
      <c r="S302" s="48"/>
      <c r="T302" s="48"/>
      <c r="U302" s="66"/>
      <c r="V302" s="66"/>
      <c r="W302" s="48"/>
      <c r="X302" s="66"/>
      <c r="Y302" s="48"/>
      <c r="Z302" s="48"/>
      <c r="AA302" s="48"/>
    </row>
    <row r="303" spans="3:27" x14ac:dyDescent="0.25">
      <c r="C303" s="48"/>
      <c r="D303" s="48"/>
      <c r="E303" s="66"/>
      <c r="F303" s="48"/>
      <c r="G303" s="48"/>
      <c r="H303" s="48"/>
      <c r="I303" s="48"/>
      <c r="J303" s="66"/>
      <c r="K303" s="66"/>
      <c r="L303" s="66"/>
      <c r="M303" s="48"/>
      <c r="N303" s="48"/>
      <c r="O303" s="48"/>
      <c r="P303" s="48"/>
      <c r="Q303" s="48"/>
      <c r="R303" s="48"/>
      <c r="S303" s="48"/>
      <c r="T303" s="48"/>
      <c r="U303" s="66"/>
      <c r="V303" s="66"/>
      <c r="W303" s="48"/>
      <c r="X303" s="66"/>
      <c r="Y303" s="48"/>
      <c r="Z303" s="48"/>
      <c r="AA303" s="48"/>
    </row>
    <row r="304" spans="3:27" x14ac:dyDescent="0.25">
      <c r="C304" s="48"/>
      <c r="D304" s="48"/>
      <c r="E304" s="66"/>
      <c r="F304" s="48"/>
      <c r="G304" s="48"/>
      <c r="H304" s="48"/>
      <c r="I304" s="48"/>
      <c r="J304" s="66"/>
      <c r="K304" s="66"/>
      <c r="L304" s="66"/>
      <c r="M304" s="48"/>
      <c r="N304" s="48"/>
      <c r="O304" s="48"/>
      <c r="P304" s="48"/>
      <c r="Q304" s="48"/>
      <c r="R304" s="48"/>
      <c r="S304" s="48"/>
      <c r="T304" s="48"/>
      <c r="U304" s="66"/>
      <c r="V304" s="66"/>
      <c r="W304" s="48"/>
      <c r="X304" s="66"/>
      <c r="Y304" s="48"/>
      <c r="Z304" s="48"/>
      <c r="AA304" s="48"/>
    </row>
    <row r="305" spans="3:27" x14ac:dyDescent="0.25">
      <c r="C305" s="48"/>
      <c r="D305" s="48"/>
      <c r="E305" s="66"/>
      <c r="F305" s="48"/>
      <c r="G305" s="48"/>
      <c r="H305" s="48"/>
      <c r="I305" s="48"/>
      <c r="J305" s="66"/>
      <c r="K305" s="66"/>
      <c r="L305" s="66"/>
      <c r="M305" s="48"/>
      <c r="N305" s="48"/>
      <c r="O305" s="48"/>
      <c r="P305" s="48"/>
      <c r="Q305" s="48"/>
      <c r="R305" s="48"/>
      <c r="S305" s="48"/>
      <c r="T305" s="48"/>
      <c r="U305" s="66"/>
      <c r="V305" s="66"/>
      <c r="W305" s="48"/>
      <c r="X305" s="66"/>
      <c r="Y305" s="48"/>
      <c r="Z305" s="48"/>
      <c r="AA305" s="48"/>
    </row>
    <row r="306" spans="3:27" x14ac:dyDescent="0.25">
      <c r="C306" s="48"/>
      <c r="D306" s="48"/>
      <c r="E306" s="66"/>
      <c r="F306" s="48"/>
      <c r="G306" s="48"/>
      <c r="H306" s="48"/>
      <c r="I306" s="48"/>
      <c r="J306" s="66"/>
      <c r="K306" s="66"/>
      <c r="L306" s="66"/>
      <c r="M306" s="48"/>
      <c r="N306" s="48"/>
      <c r="O306" s="48"/>
      <c r="P306" s="48"/>
      <c r="Q306" s="48"/>
      <c r="R306" s="48"/>
      <c r="S306" s="48"/>
      <c r="T306" s="48"/>
      <c r="U306" s="66"/>
      <c r="V306" s="66"/>
      <c r="W306" s="48"/>
      <c r="X306" s="66"/>
      <c r="Y306" s="48"/>
      <c r="Z306" s="48"/>
      <c r="AA306" s="48"/>
    </row>
    <row r="307" spans="3:27" x14ac:dyDescent="0.25">
      <c r="C307" s="48"/>
      <c r="D307" s="48"/>
      <c r="E307" s="66"/>
      <c r="F307" s="48"/>
      <c r="G307" s="48"/>
      <c r="H307" s="48"/>
      <c r="I307" s="48"/>
      <c r="J307" s="66"/>
      <c r="K307" s="66"/>
      <c r="L307" s="66"/>
      <c r="M307" s="48"/>
      <c r="N307" s="48"/>
      <c r="O307" s="48"/>
      <c r="P307" s="48"/>
      <c r="Q307" s="48"/>
      <c r="R307" s="48"/>
      <c r="S307" s="48"/>
      <c r="T307" s="48"/>
      <c r="U307" s="66"/>
      <c r="V307" s="66"/>
      <c r="W307" s="48"/>
      <c r="X307" s="66"/>
      <c r="Y307" s="48"/>
      <c r="Z307" s="48"/>
      <c r="AA307" s="48"/>
    </row>
    <row r="308" spans="3:27" x14ac:dyDescent="0.25">
      <c r="C308" s="48"/>
      <c r="D308" s="48"/>
      <c r="E308" s="66"/>
      <c r="F308" s="48"/>
      <c r="G308" s="48"/>
      <c r="H308" s="48"/>
      <c r="I308" s="48"/>
      <c r="J308" s="66"/>
      <c r="K308" s="66"/>
      <c r="L308" s="66"/>
      <c r="M308" s="48"/>
      <c r="N308" s="48"/>
      <c r="O308" s="48"/>
      <c r="P308" s="48"/>
      <c r="Q308" s="48"/>
      <c r="R308" s="48"/>
      <c r="S308" s="48"/>
      <c r="T308" s="48"/>
      <c r="U308" s="66"/>
      <c r="V308" s="66"/>
      <c r="W308" s="48"/>
      <c r="X308" s="66"/>
      <c r="Y308" s="48"/>
      <c r="Z308" s="48"/>
      <c r="AA308" s="48"/>
    </row>
    <row r="309" spans="3:27" x14ac:dyDescent="0.25">
      <c r="C309" s="48"/>
      <c r="D309" s="48"/>
      <c r="E309" s="66"/>
      <c r="F309" s="48"/>
      <c r="G309" s="48"/>
      <c r="H309" s="48"/>
      <c r="I309" s="48"/>
      <c r="J309" s="66"/>
      <c r="K309" s="66"/>
      <c r="L309" s="66"/>
      <c r="M309" s="48"/>
      <c r="N309" s="48"/>
      <c r="O309" s="48"/>
      <c r="P309" s="48"/>
      <c r="Q309" s="48"/>
      <c r="R309" s="48"/>
      <c r="S309" s="48"/>
      <c r="T309" s="48"/>
      <c r="U309" s="66"/>
      <c r="V309" s="66"/>
      <c r="W309" s="48"/>
      <c r="X309" s="66"/>
      <c r="Y309" s="48"/>
      <c r="Z309" s="48"/>
      <c r="AA309" s="48"/>
    </row>
    <row r="310" spans="3:27" x14ac:dyDescent="0.25">
      <c r="C310" s="48"/>
      <c r="D310" s="48"/>
      <c r="E310" s="66"/>
      <c r="F310" s="48"/>
      <c r="G310" s="48"/>
      <c r="H310" s="48"/>
      <c r="I310" s="48"/>
      <c r="J310" s="66"/>
      <c r="K310" s="66"/>
      <c r="L310" s="66"/>
      <c r="M310" s="48"/>
      <c r="N310" s="48"/>
      <c r="O310" s="48"/>
      <c r="P310" s="48"/>
      <c r="Q310" s="48"/>
      <c r="R310" s="48"/>
      <c r="S310" s="48"/>
      <c r="T310" s="48"/>
      <c r="U310" s="66"/>
      <c r="V310" s="66"/>
      <c r="W310" s="48"/>
      <c r="X310" s="66"/>
      <c r="Y310" s="48"/>
      <c r="Z310" s="48"/>
      <c r="AA310" s="48"/>
    </row>
    <row r="311" spans="3:27" x14ac:dyDescent="0.25">
      <c r="C311" s="48"/>
      <c r="D311" s="48"/>
      <c r="E311" s="66"/>
      <c r="F311" s="48"/>
      <c r="G311" s="48"/>
      <c r="H311" s="48"/>
      <c r="I311" s="48"/>
      <c r="J311" s="66"/>
      <c r="K311" s="66"/>
      <c r="L311" s="66"/>
      <c r="M311" s="48"/>
      <c r="N311" s="48"/>
      <c r="O311" s="48"/>
      <c r="P311" s="48"/>
      <c r="Q311" s="48"/>
      <c r="R311" s="48"/>
      <c r="S311" s="48"/>
      <c r="T311" s="48"/>
      <c r="U311" s="66"/>
      <c r="V311" s="66"/>
      <c r="W311" s="48"/>
      <c r="X311" s="66"/>
      <c r="Y311" s="48"/>
      <c r="Z311" s="48"/>
      <c r="AA311" s="48"/>
    </row>
    <row r="312" spans="3:27" x14ac:dyDescent="0.25">
      <c r="C312" s="48"/>
      <c r="D312" s="48"/>
      <c r="E312" s="66"/>
      <c r="F312" s="48"/>
      <c r="G312" s="48"/>
      <c r="H312" s="48"/>
      <c r="I312" s="48"/>
      <c r="J312" s="66"/>
      <c r="K312" s="66"/>
      <c r="L312" s="66"/>
      <c r="M312" s="48"/>
      <c r="N312" s="48"/>
      <c r="O312" s="48"/>
      <c r="P312" s="48"/>
      <c r="Q312" s="48"/>
      <c r="R312" s="48"/>
      <c r="S312" s="48"/>
      <c r="T312" s="48"/>
      <c r="U312" s="66"/>
      <c r="V312" s="66"/>
      <c r="W312" s="48"/>
      <c r="X312" s="66"/>
      <c r="Y312" s="48"/>
      <c r="Z312" s="48"/>
      <c r="AA312" s="48"/>
    </row>
    <row r="313" spans="3:27" x14ac:dyDescent="0.25">
      <c r="C313" s="48"/>
      <c r="D313" s="48"/>
      <c r="E313" s="66"/>
      <c r="F313" s="48"/>
      <c r="G313" s="48"/>
      <c r="H313" s="48"/>
      <c r="I313" s="48"/>
      <c r="J313" s="66"/>
      <c r="K313" s="66"/>
      <c r="L313" s="66"/>
      <c r="M313" s="48"/>
      <c r="N313" s="48"/>
      <c r="O313" s="48"/>
      <c r="P313" s="48"/>
      <c r="Q313" s="48"/>
      <c r="R313" s="48"/>
      <c r="S313" s="48"/>
      <c r="T313" s="48"/>
      <c r="U313" s="66"/>
      <c r="V313" s="66"/>
      <c r="W313" s="48"/>
      <c r="X313" s="66"/>
      <c r="Y313" s="48"/>
      <c r="Z313" s="48"/>
      <c r="AA313" s="48"/>
    </row>
    <row r="314" spans="3:27" x14ac:dyDescent="0.25">
      <c r="C314" s="48"/>
      <c r="D314" s="48"/>
      <c r="E314" s="66"/>
      <c r="F314" s="48"/>
      <c r="G314" s="48"/>
      <c r="H314" s="48"/>
      <c r="I314" s="48"/>
      <c r="J314" s="66"/>
      <c r="K314" s="66"/>
      <c r="L314" s="66"/>
      <c r="M314" s="48"/>
      <c r="N314" s="48"/>
      <c r="O314" s="48"/>
      <c r="P314" s="48"/>
      <c r="Q314" s="48"/>
      <c r="R314" s="48"/>
      <c r="S314" s="48"/>
      <c r="T314" s="48"/>
      <c r="U314" s="66"/>
      <c r="V314" s="66"/>
      <c r="W314" s="48"/>
      <c r="X314" s="66"/>
      <c r="Y314" s="48"/>
      <c r="Z314" s="48"/>
      <c r="AA314" s="48"/>
    </row>
    <row r="315" spans="3:27" x14ac:dyDescent="0.25">
      <c r="C315" s="48"/>
      <c r="D315" s="48"/>
      <c r="E315" s="66"/>
      <c r="F315" s="48"/>
      <c r="G315" s="48"/>
      <c r="H315" s="48"/>
      <c r="I315" s="48"/>
      <c r="J315" s="66"/>
      <c r="K315" s="66"/>
      <c r="L315" s="66"/>
      <c r="M315" s="48"/>
      <c r="N315" s="48"/>
      <c r="O315" s="48"/>
      <c r="P315" s="48"/>
      <c r="Q315" s="48"/>
      <c r="R315" s="48"/>
      <c r="S315" s="48"/>
      <c r="T315" s="48"/>
      <c r="U315" s="66"/>
      <c r="V315" s="66"/>
      <c r="W315" s="48"/>
      <c r="X315" s="66"/>
      <c r="Y315" s="48"/>
      <c r="Z315" s="48"/>
      <c r="AA315" s="48"/>
    </row>
    <row r="316" spans="3:27" x14ac:dyDescent="0.25">
      <c r="C316" s="48"/>
      <c r="D316" s="48"/>
      <c r="E316" s="66"/>
      <c r="F316" s="48"/>
      <c r="G316" s="48"/>
      <c r="H316" s="48"/>
      <c r="I316" s="48"/>
      <c r="J316" s="66"/>
      <c r="K316" s="66"/>
      <c r="L316" s="66"/>
      <c r="M316" s="48"/>
      <c r="N316" s="48"/>
      <c r="O316" s="48"/>
      <c r="P316" s="48"/>
      <c r="Q316" s="48"/>
      <c r="R316" s="48"/>
      <c r="S316" s="48"/>
      <c r="T316" s="48"/>
      <c r="U316" s="66"/>
      <c r="V316" s="66"/>
      <c r="W316" s="48"/>
      <c r="X316" s="66"/>
      <c r="Y316" s="48"/>
      <c r="Z316" s="48"/>
      <c r="AA316" s="48"/>
    </row>
    <row r="317" spans="3:27" x14ac:dyDescent="0.25">
      <c r="C317" s="48"/>
      <c r="D317" s="48"/>
      <c r="E317" s="66"/>
      <c r="F317" s="48"/>
      <c r="G317" s="48"/>
      <c r="H317" s="48"/>
      <c r="I317" s="48"/>
      <c r="J317" s="66"/>
      <c r="K317" s="66"/>
      <c r="L317" s="66"/>
      <c r="M317" s="48"/>
      <c r="N317" s="48"/>
      <c r="O317" s="48"/>
      <c r="P317" s="48"/>
      <c r="Q317" s="48"/>
      <c r="R317" s="48"/>
      <c r="S317" s="48"/>
      <c r="T317" s="48"/>
      <c r="U317" s="66"/>
      <c r="V317" s="66"/>
      <c r="W317" s="48"/>
      <c r="X317" s="66"/>
      <c r="Y317" s="48"/>
      <c r="Z317" s="48"/>
      <c r="AA317" s="48"/>
    </row>
    <row r="318" spans="3:27" x14ac:dyDescent="0.25">
      <c r="C318" s="48"/>
      <c r="D318" s="48"/>
      <c r="E318" s="66"/>
      <c r="F318" s="48"/>
      <c r="G318" s="48"/>
      <c r="H318" s="48"/>
      <c r="I318" s="48"/>
      <c r="J318" s="66"/>
      <c r="K318" s="66"/>
      <c r="L318" s="66"/>
      <c r="M318" s="48"/>
      <c r="N318" s="48"/>
      <c r="O318" s="48"/>
      <c r="P318" s="48"/>
      <c r="Q318" s="48"/>
      <c r="R318" s="48"/>
      <c r="S318" s="48"/>
      <c r="T318" s="48"/>
      <c r="U318" s="66"/>
      <c r="V318" s="66"/>
      <c r="W318" s="48"/>
      <c r="X318" s="66"/>
      <c r="Y318" s="48"/>
      <c r="Z318" s="48"/>
      <c r="AA318" s="48"/>
    </row>
    <row r="319" spans="3:27" x14ac:dyDescent="0.25">
      <c r="C319" s="48"/>
      <c r="D319" s="48"/>
      <c r="E319" s="66"/>
      <c r="F319" s="48"/>
      <c r="G319" s="48"/>
      <c r="H319" s="48"/>
      <c r="I319" s="48"/>
      <c r="J319" s="66"/>
      <c r="K319" s="66"/>
      <c r="L319" s="66"/>
      <c r="M319" s="48"/>
      <c r="N319" s="48"/>
      <c r="O319" s="48"/>
      <c r="P319" s="48"/>
      <c r="Q319" s="48"/>
      <c r="R319" s="48"/>
      <c r="S319" s="48"/>
      <c r="T319" s="48"/>
      <c r="U319" s="66"/>
      <c r="V319" s="66"/>
      <c r="W319" s="48"/>
      <c r="X319" s="66"/>
      <c r="Y319" s="48"/>
      <c r="Z319" s="48"/>
      <c r="AA319" s="48"/>
    </row>
    <row r="320" spans="3:27" x14ac:dyDescent="0.25">
      <c r="C320" s="48"/>
      <c r="D320" s="48"/>
      <c r="E320" s="66"/>
      <c r="F320" s="48"/>
      <c r="G320" s="48"/>
      <c r="H320" s="48"/>
      <c r="I320" s="48"/>
      <c r="J320" s="66"/>
      <c r="K320" s="66"/>
      <c r="L320" s="66"/>
      <c r="M320" s="48"/>
      <c r="N320" s="48"/>
      <c r="O320" s="48"/>
      <c r="P320" s="48"/>
      <c r="Q320" s="48"/>
      <c r="R320" s="48"/>
      <c r="S320" s="48"/>
      <c r="T320" s="48"/>
      <c r="U320" s="66"/>
      <c r="V320" s="66"/>
      <c r="W320" s="48"/>
      <c r="X320" s="66"/>
      <c r="Y320" s="48"/>
      <c r="Z320" s="48"/>
      <c r="AA320" s="48"/>
    </row>
    <row r="321" spans="3:27" x14ac:dyDescent="0.25">
      <c r="C321" s="48"/>
      <c r="D321" s="48"/>
      <c r="E321" s="66"/>
      <c r="F321" s="48"/>
      <c r="G321" s="48"/>
      <c r="H321" s="48"/>
      <c r="I321" s="48"/>
      <c r="J321" s="66"/>
      <c r="K321" s="66"/>
      <c r="L321" s="66"/>
      <c r="M321" s="48"/>
      <c r="N321" s="48"/>
      <c r="O321" s="48"/>
      <c r="P321" s="48"/>
      <c r="Q321" s="48"/>
      <c r="R321" s="48"/>
      <c r="S321" s="48"/>
      <c r="T321" s="48"/>
      <c r="U321" s="66"/>
      <c r="V321" s="66"/>
      <c r="W321" s="48"/>
      <c r="X321" s="66"/>
      <c r="Y321" s="48"/>
      <c r="Z321" s="48"/>
      <c r="AA321" s="48"/>
    </row>
    <row r="322" spans="3:27" x14ac:dyDescent="0.25">
      <c r="C322" s="48"/>
      <c r="D322" s="48"/>
      <c r="E322" s="66"/>
      <c r="F322" s="48"/>
      <c r="G322" s="48"/>
      <c r="H322" s="48"/>
      <c r="I322" s="48"/>
      <c r="J322" s="66"/>
      <c r="K322" s="66"/>
      <c r="L322" s="66"/>
      <c r="M322" s="48"/>
      <c r="N322" s="48"/>
      <c r="O322" s="48"/>
      <c r="P322" s="48"/>
      <c r="Q322" s="48"/>
      <c r="R322" s="48"/>
      <c r="S322" s="48"/>
      <c r="T322" s="48"/>
      <c r="U322" s="66"/>
      <c r="V322" s="66"/>
      <c r="W322" s="48"/>
      <c r="X322" s="66"/>
      <c r="Y322" s="48"/>
      <c r="Z322" s="48"/>
      <c r="AA322" s="48"/>
    </row>
    <row r="323" spans="3:27" x14ac:dyDescent="0.25">
      <c r="C323" s="48"/>
      <c r="D323" s="48"/>
      <c r="E323" s="66"/>
      <c r="F323" s="48"/>
      <c r="G323" s="48"/>
      <c r="H323" s="48"/>
      <c r="I323" s="48"/>
      <c r="J323" s="66"/>
      <c r="K323" s="66"/>
      <c r="L323" s="66"/>
      <c r="M323" s="48"/>
      <c r="N323" s="48"/>
      <c r="O323" s="48"/>
      <c r="P323" s="48"/>
      <c r="Q323" s="48"/>
      <c r="R323" s="48"/>
      <c r="S323" s="48"/>
      <c r="T323" s="48"/>
      <c r="U323" s="66"/>
      <c r="V323" s="66"/>
      <c r="W323" s="48"/>
      <c r="X323" s="66"/>
      <c r="Y323" s="48"/>
      <c r="Z323" s="48"/>
      <c r="AA323" s="48"/>
    </row>
    <row r="324" spans="3:27" x14ac:dyDescent="0.25">
      <c r="C324" s="48"/>
      <c r="D324" s="48"/>
      <c r="E324" s="66"/>
      <c r="F324" s="48"/>
      <c r="G324" s="48"/>
      <c r="H324" s="48"/>
      <c r="I324" s="48"/>
      <c r="J324" s="66"/>
      <c r="K324" s="66"/>
      <c r="L324" s="66"/>
      <c r="M324" s="48"/>
      <c r="N324" s="48"/>
      <c r="O324" s="48"/>
      <c r="P324" s="48"/>
      <c r="Q324" s="48"/>
      <c r="R324" s="48"/>
      <c r="S324" s="48"/>
      <c r="T324" s="48"/>
      <c r="U324" s="66"/>
      <c r="V324" s="66"/>
      <c r="W324" s="48"/>
      <c r="X324" s="66"/>
      <c r="Y324" s="48"/>
      <c r="Z324" s="48"/>
      <c r="AA324" s="48"/>
    </row>
    <row r="325" spans="3:27" x14ac:dyDescent="0.25">
      <c r="C325" s="48"/>
      <c r="D325" s="48"/>
      <c r="E325" s="66"/>
      <c r="F325" s="48"/>
      <c r="G325" s="48"/>
      <c r="H325" s="48"/>
      <c r="I325" s="48"/>
      <c r="J325" s="66"/>
      <c r="K325" s="66"/>
      <c r="L325" s="66"/>
      <c r="M325" s="48"/>
      <c r="N325" s="48"/>
      <c r="O325" s="48"/>
      <c r="P325" s="48"/>
      <c r="Q325" s="48"/>
      <c r="R325" s="48"/>
      <c r="S325" s="48"/>
      <c r="T325" s="48"/>
      <c r="U325" s="66"/>
      <c r="V325" s="66"/>
      <c r="W325" s="48"/>
      <c r="X325" s="66"/>
      <c r="Y325" s="48"/>
      <c r="Z325" s="48"/>
      <c r="AA325" s="48"/>
    </row>
    <row r="326" spans="3:27" x14ac:dyDescent="0.25">
      <c r="C326" s="48"/>
      <c r="D326" s="48"/>
      <c r="E326" s="66"/>
      <c r="F326" s="48"/>
      <c r="G326" s="48"/>
      <c r="H326" s="48"/>
      <c r="I326" s="48"/>
      <c r="J326" s="66"/>
      <c r="K326" s="66"/>
      <c r="L326" s="66"/>
      <c r="M326" s="48"/>
      <c r="N326" s="48"/>
      <c r="O326" s="48"/>
      <c r="P326" s="48"/>
      <c r="Q326" s="48"/>
      <c r="R326" s="48"/>
      <c r="S326" s="48"/>
      <c r="T326" s="48"/>
      <c r="U326" s="66"/>
      <c r="V326" s="66"/>
      <c r="W326" s="48"/>
      <c r="X326" s="66"/>
      <c r="Y326" s="48"/>
      <c r="Z326" s="48"/>
      <c r="AA326" s="48"/>
    </row>
    <row r="327" spans="3:27" x14ac:dyDescent="0.25">
      <c r="C327" s="48"/>
      <c r="D327" s="48"/>
      <c r="E327" s="66"/>
      <c r="F327" s="48"/>
      <c r="G327" s="48"/>
      <c r="H327" s="48"/>
      <c r="I327" s="48"/>
      <c r="J327" s="66"/>
      <c r="K327" s="66"/>
      <c r="L327" s="66"/>
      <c r="M327" s="48"/>
      <c r="N327" s="48"/>
      <c r="O327" s="48"/>
      <c r="P327" s="48"/>
      <c r="Q327" s="48"/>
      <c r="R327" s="48"/>
      <c r="S327" s="48"/>
      <c r="T327" s="48"/>
      <c r="U327" s="66"/>
      <c r="V327" s="66"/>
      <c r="W327" s="48"/>
      <c r="X327" s="66"/>
      <c r="Y327" s="48"/>
      <c r="Z327" s="48"/>
      <c r="AA327" s="48"/>
    </row>
    <row r="328" spans="3:27" x14ac:dyDescent="0.25">
      <c r="C328" s="48"/>
      <c r="D328" s="48"/>
      <c r="E328" s="66"/>
      <c r="F328" s="48"/>
      <c r="G328" s="48"/>
      <c r="H328" s="48"/>
      <c r="I328" s="48"/>
      <c r="J328" s="66"/>
      <c r="K328" s="66"/>
      <c r="L328" s="66"/>
      <c r="M328" s="48"/>
      <c r="N328" s="48"/>
      <c r="O328" s="48"/>
      <c r="P328" s="48"/>
      <c r="Q328" s="48"/>
      <c r="R328" s="48"/>
      <c r="S328" s="48"/>
      <c r="T328" s="48"/>
      <c r="U328" s="66"/>
      <c r="V328" s="66"/>
      <c r="W328" s="48"/>
      <c r="X328" s="66"/>
      <c r="Y328" s="48"/>
      <c r="Z328" s="48"/>
      <c r="AA328" s="48"/>
    </row>
    <row r="329" spans="3:27" x14ac:dyDescent="0.25">
      <c r="C329" s="48"/>
      <c r="D329" s="48"/>
      <c r="E329" s="66"/>
      <c r="F329" s="48"/>
      <c r="G329" s="48"/>
      <c r="H329" s="48"/>
      <c r="I329" s="48"/>
      <c r="J329" s="66"/>
      <c r="K329" s="66"/>
      <c r="L329" s="66"/>
      <c r="M329" s="48"/>
      <c r="N329" s="48"/>
      <c r="O329" s="48"/>
      <c r="P329" s="48"/>
      <c r="Q329" s="48"/>
      <c r="R329" s="48"/>
      <c r="S329" s="48"/>
      <c r="T329" s="48"/>
      <c r="U329" s="66"/>
      <c r="V329" s="66"/>
      <c r="W329" s="48"/>
      <c r="X329" s="66"/>
      <c r="Y329" s="48"/>
      <c r="Z329" s="48"/>
      <c r="AA329" s="48"/>
    </row>
    <row r="330" spans="3:27" x14ac:dyDescent="0.25">
      <c r="C330" s="48"/>
      <c r="D330" s="48"/>
      <c r="E330" s="66"/>
      <c r="F330" s="48"/>
      <c r="G330" s="48"/>
      <c r="H330" s="48"/>
      <c r="I330" s="48"/>
      <c r="J330" s="66"/>
      <c r="K330" s="66"/>
      <c r="L330" s="66"/>
      <c r="M330" s="48"/>
      <c r="N330" s="48"/>
      <c r="O330" s="48"/>
      <c r="P330" s="48"/>
      <c r="Q330" s="48"/>
      <c r="R330" s="48"/>
      <c r="S330" s="48"/>
      <c r="T330" s="48"/>
      <c r="U330" s="66"/>
      <c r="V330" s="66"/>
      <c r="W330" s="48"/>
      <c r="X330" s="66"/>
      <c r="Y330" s="48"/>
      <c r="Z330" s="48"/>
      <c r="AA330" s="48"/>
    </row>
    <row r="331" spans="3:27" x14ac:dyDescent="0.25">
      <c r="C331" s="48"/>
      <c r="D331" s="48"/>
      <c r="E331" s="66"/>
      <c r="F331" s="48"/>
      <c r="G331" s="48"/>
      <c r="H331" s="48"/>
      <c r="I331" s="48"/>
      <c r="J331" s="66"/>
      <c r="K331" s="66"/>
      <c r="L331" s="66"/>
      <c r="M331" s="48"/>
      <c r="N331" s="48"/>
      <c r="O331" s="48"/>
      <c r="P331" s="48"/>
      <c r="Q331" s="48"/>
      <c r="R331" s="48"/>
      <c r="S331" s="48"/>
      <c r="T331" s="48"/>
      <c r="U331" s="66"/>
      <c r="V331" s="66"/>
      <c r="W331" s="48"/>
      <c r="X331" s="66"/>
      <c r="Y331" s="48"/>
      <c r="Z331" s="48"/>
      <c r="AA331" s="48"/>
    </row>
    <row r="332" spans="3:27" x14ac:dyDescent="0.25">
      <c r="C332" s="48"/>
      <c r="D332" s="48"/>
      <c r="E332" s="66"/>
      <c r="F332" s="48"/>
      <c r="G332" s="48"/>
      <c r="H332" s="48"/>
      <c r="I332" s="48"/>
      <c r="J332" s="66"/>
      <c r="K332" s="66"/>
      <c r="L332" s="66"/>
      <c r="M332" s="48"/>
      <c r="N332" s="48"/>
      <c r="O332" s="48"/>
      <c r="P332" s="48"/>
      <c r="Q332" s="48"/>
      <c r="R332" s="48"/>
      <c r="S332" s="48"/>
      <c r="T332" s="48"/>
      <c r="U332" s="66"/>
      <c r="V332" s="66"/>
      <c r="W332" s="48"/>
      <c r="X332" s="66"/>
      <c r="Y332" s="48"/>
      <c r="Z332" s="48"/>
      <c r="AA332" s="48"/>
    </row>
    <row r="333" spans="3:27" x14ac:dyDescent="0.25">
      <c r="C333" s="48"/>
      <c r="D333" s="48"/>
      <c r="E333" s="66"/>
      <c r="F333" s="48"/>
      <c r="G333" s="48"/>
      <c r="H333" s="48"/>
      <c r="I333" s="48"/>
      <c r="J333" s="66"/>
      <c r="K333" s="66"/>
      <c r="L333" s="66"/>
      <c r="M333" s="48"/>
      <c r="N333" s="48"/>
      <c r="O333" s="48"/>
      <c r="P333" s="48"/>
      <c r="Q333" s="48"/>
      <c r="R333" s="48"/>
      <c r="S333" s="48"/>
      <c r="T333" s="48"/>
      <c r="U333" s="66"/>
      <c r="V333" s="66"/>
      <c r="W333" s="48"/>
      <c r="X333" s="66"/>
      <c r="Y333" s="48"/>
      <c r="Z333" s="48"/>
      <c r="AA333" s="48"/>
    </row>
    <row r="334" spans="3:27" x14ac:dyDescent="0.25">
      <c r="C334" s="48"/>
      <c r="D334" s="48"/>
      <c r="E334" s="66"/>
      <c r="F334" s="48"/>
      <c r="G334" s="48"/>
      <c r="H334" s="48"/>
      <c r="I334" s="48"/>
      <c r="J334" s="66"/>
      <c r="K334" s="66"/>
      <c r="L334" s="66"/>
      <c r="M334" s="48"/>
      <c r="N334" s="48"/>
      <c r="O334" s="48"/>
      <c r="P334" s="48"/>
      <c r="Q334" s="48"/>
      <c r="R334" s="48"/>
      <c r="S334" s="48"/>
      <c r="T334" s="48"/>
      <c r="U334" s="66"/>
      <c r="V334" s="66"/>
      <c r="W334" s="48"/>
      <c r="X334" s="66"/>
      <c r="Y334" s="48"/>
      <c r="Z334" s="48"/>
      <c r="AA334" s="48"/>
    </row>
    <row r="335" spans="3:27" x14ac:dyDescent="0.25">
      <c r="C335" s="48"/>
      <c r="D335" s="48"/>
      <c r="E335" s="66"/>
      <c r="F335" s="48"/>
      <c r="G335" s="48"/>
      <c r="H335" s="48"/>
      <c r="I335" s="48"/>
      <c r="J335" s="66"/>
      <c r="K335" s="66"/>
      <c r="L335" s="66"/>
      <c r="M335" s="48"/>
      <c r="N335" s="48"/>
      <c r="O335" s="48"/>
      <c r="P335" s="48"/>
      <c r="Q335" s="48"/>
      <c r="R335" s="48"/>
      <c r="S335" s="48"/>
      <c r="T335" s="48"/>
      <c r="U335" s="66"/>
      <c r="V335" s="66"/>
      <c r="W335" s="48"/>
      <c r="X335" s="66"/>
      <c r="Y335" s="48"/>
      <c r="Z335" s="48"/>
      <c r="AA335" s="48"/>
    </row>
    <row r="336" spans="3:27" x14ac:dyDescent="0.25">
      <c r="C336" s="48"/>
      <c r="D336" s="48"/>
      <c r="E336" s="66"/>
      <c r="F336" s="48"/>
      <c r="G336" s="48"/>
      <c r="H336" s="48"/>
      <c r="I336" s="48"/>
      <c r="J336" s="66"/>
      <c r="K336" s="66"/>
      <c r="L336" s="66"/>
      <c r="M336" s="48"/>
      <c r="N336" s="48"/>
      <c r="O336" s="48"/>
      <c r="P336" s="48"/>
      <c r="Q336" s="48"/>
      <c r="R336" s="48"/>
      <c r="S336" s="48"/>
      <c r="T336" s="48"/>
      <c r="U336" s="66"/>
      <c r="V336" s="66"/>
      <c r="W336" s="48"/>
      <c r="X336" s="66"/>
      <c r="Y336" s="48"/>
      <c r="Z336" s="48"/>
      <c r="AA336" s="48"/>
    </row>
    <row r="337" spans="3:27" x14ac:dyDescent="0.25">
      <c r="C337" s="48"/>
      <c r="D337" s="48"/>
      <c r="E337" s="66"/>
      <c r="F337" s="48"/>
      <c r="G337" s="48"/>
      <c r="H337" s="48"/>
      <c r="I337" s="48"/>
      <c r="J337" s="66"/>
      <c r="K337" s="66"/>
      <c r="L337" s="66"/>
      <c r="M337" s="48"/>
      <c r="N337" s="48"/>
      <c r="O337" s="48"/>
      <c r="P337" s="48"/>
      <c r="Q337" s="48"/>
      <c r="R337" s="48"/>
      <c r="S337" s="48"/>
      <c r="T337" s="48"/>
      <c r="U337" s="66"/>
      <c r="V337" s="66"/>
      <c r="W337" s="48"/>
      <c r="X337" s="66"/>
      <c r="Y337" s="48"/>
      <c r="Z337" s="48"/>
      <c r="AA337" s="48"/>
    </row>
    <row r="338" spans="3:27" x14ac:dyDescent="0.25">
      <c r="C338" s="48"/>
      <c r="D338" s="48"/>
      <c r="E338" s="66"/>
      <c r="F338" s="48"/>
      <c r="G338" s="48"/>
      <c r="H338" s="48"/>
      <c r="I338" s="48"/>
      <c r="J338" s="66"/>
      <c r="K338" s="66"/>
      <c r="L338" s="66"/>
      <c r="M338" s="48"/>
      <c r="N338" s="48"/>
      <c r="O338" s="48"/>
      <c r="P338" s="48"/>
      <c r="Q338" s="48"/>
      <c r="R338" s="48"/>
      <c r="S338" s="48"/>
      <c r="T338" s="48"/>
      <c r="U338" s="66"/>
      <c r="V338" s="66"/>
      <c r="W338" s="48"/>
      <c r="X338" s="66"/>
      <c r="Y338" s="48"/>
      <c r="Z338" s="48"/>
      <c r="AA338" s="48"/>
    </row>
    <row r="339" spans="3:27" x14ac:dyDescent="0.25">
      <c r="C339" s="48"/>
      <c r="D339" s="48"/>
      <c r="E339" s="66"/>
      <c r="F339" s="48"/>
      <c r="G339" s="48"/>
      <c r="H339" s="48"/>
      <c r="I339" s="48"/>
      <c r="J339" s="66"/>
      <c r="K339" s="66"/>
      <c r="L339" s="66"/>
      <c r="M339" s="48"/>
      <c r="N339" s="48"/>
      <c r="O339" s="48"/>
      <c r="P339" s="48"/>
      <c r="Q339" s="48"/>
      <c r="R339" s="48"/>
      <c r="S339" s="48"/>
      <c r="T339" s="48"/>
      <c r="U339" s="66"/>
      <c r="V339" s="66"/>
      <c r="W339" s="48"/>
      <c r="X339" s="66"/>
      <c r="Y339" s="48"/>
      <c r="Z339" s="48"/>
      <c r="AA339" s="48"/>
    </row>
    <row r="340" spans="3:27" x14ac:dyDescent="0.25">
      <c r="C340" s="48"/>
      <c r="D340" s="48"/>
      <c r="E340" s="66"/>
      <c r="F340" s="48"/>
      <c r="G340" s="48"/>
      <c r="H340" s="48"/>
      <c r="I340" s="48"/>
      <c r="J340" s="66"/>
      <c r="K340" s="66"/>
      <c r="L340" s="66"/>
      <c r="M340" s="48"/>
      <c r="N340" s="48"/>
      <c r="O340" s="48"/>
      <c r="P340" s="48"/>
      <c r="Q340" s="48"/>
      <c r="R340" s="48"/>
      <c r="S340" s="48"/>
      <c r="T340" s="48"/>
      <c r="U340" s="66"/>
      <c r="V340" s="66"/>
      <c r="W340" s="48"/>
      <c r="X340" s="66"/>
      <c r="Y340" s="48"/>
      <c r="Z340" s="48"/>
      <c r="AA340" s="48"/>
    </row>
    <row r="341" spans="3:27" x14ac:dyDescent="0.25">
      <c r="C341" s="48"/>
      <c r="D341" s="48"/>
      <c r="E341" s="66"/>
      <c r="F341" s="48"/>
      <c r="G341" s="48"/>
      <c r="H341" s="48"/>
      <c r="I341" s="48"/>
      <c r="J341" s="66"/>
      <c r="K341" s="66"/>
      <c r="L341" s="66"/>
      <c r="M341" s="48"/>
      <c r="N341" s="48"/>
      <c r="O341" s="48"/>
      <c r="P341" s="48"/>
      <c r="Q341" s="48"/>
      <c r="R341" s="48"/>
      <c r="S341" s="48"/>
      <c r="T341" s="48"/>
      <c r="U341" s="66"/>
      <c r="V341" s="66"/>
      <c r="W341" s="48"/>
      <c r="X341" s="66"/>
      <c r="Y341" s="48"/>
      <c r="Z341" s="48"/>
      <c r="AA341" s="48"/>
    </row>
    <row r="342" spans="3:27" x14ac:dyDescent="0.25">
      <c r="C342" s="48"/>
      <c r="D342" s="48"/>
      <c r="E342" s="66"/>
      <c r="F342" s="48"/>
      <c r="G342" s="48"/>
      <c r="H342" s="48"/>
      <c r="I342" s="48"/>
      <c r="J342" s="66"/>
      <c r="K342" s="66"/>
      <c r="L342" s="66"/>
      <c r="M342" s="48"/>
      <c r="N342" s="48"/>
      <c r="O342" s="48"/>
      <c r="P342" s="48"/>
      <c r="Q342" s="48"/>
      <c r="R342" s="48"/>
      <c r="S342" s="48"/>
      <c r="T342" s="48"/>
      <c r="U342" s="66"/>
      <c r="V342" s="66"/>
      <c r="W342" s="48"/>
      <c r="X342" s="66"/>
      <c r="Y342" s="48"/>
      <c r="Z342" s="48"/>
      <c r="AA342" s="48"/>
    </row>
    <row r="343" spans="3:27" x14ac:dyDescent="0.25">
      <c r="C343" s="48"/>
      <c r="D343" s="48"/>
      <c r="E343" s="66"/>
      <c r="F343" s="48"/>
      <c r="G343" s="48"/>
      <c r="H343" s="48"/>
      <c r="I343" s="48"/>
      <c r="J343" s="66"/>
      <c r="K343" s="66"/>
      <c r="L343" s="66"/>
      <c r="M343" s="48"/>
      <c r="N343" s="48"/>
      <c r="O343" s="48"/>
      <c r="P343" s="48"/>
      <c r="Q343" s="48"/>
      <c r="R343" s="48"/>
      <c r="S343" s="48"/>
      <c r="T343" s="48"/>
      <c r="U343" s="66"/>
      <c r="V343" s="66"/>
      <c r="W343" s="48"/>
      <c r="X343" s="66"/>
      <c r="Y343" s="48"/>
      <c r="Z343" s="48"/>
      <c r="AA343" s="48"/>
    </row>
    <row r="344" spans="3:27" x14ac:dyDescent="0.25">
      <c r="C344" s="48"/>
      <c r="D344" s="48"/>
      <c r="E344" s="66"/>
      <c r="F344" s="48"/>
      <c r="G344" s="48"/>
      <c r="H344" s="48"/>
      <c r="I344" s="48"/>
      <c r="J344" s="66"/>
      <c r="K344" s="66"/>
      <c r="L344" s="66"/>
      <c r="M344" s="48"/>
      <c r="N344" s="48"/>
      <c r="O344" s="48"/>
      <c r="P344" s="48"/>
      <c r="Q344" s="48"/>
      <c r="R344" s="48"/>
      <c r="S344" s="48"/>
      <c r="T344" s="48"/>
      <c r="U344" s="66"/>
      <c r="V344" s="66"/>
      <c r="W344" s="48"/>
      <c r="X344" s="66"/>
      <c r="Y344" s="48"/>
      <c r="Z344" s="48"/>
      <c r="AA344" s="48"/>
    </row>
    <row r="345" spans="3:27" x14ac:dyDescent="0.25">
      <c r="C345" s="48"/>
      <c r="D345" s="48"/>
      <c r="E345" s="66"/>
      <c r="F345" s="48"/>
      <c r="G345" s="48"/>
      <c r="H345" s="48"/>
      <c r="I345" s="48"/>
      <c r="J345" s="66"/>
      <c r="K345" s="66"/>
      <c r="L345" s="66"/>
      <c r="M345" s="48"/>
      <c r="N345" s="48"/>
      <c r="O345" s="48"/>
      <c r="P345" s="48"/>
      <c r="Q345" s="48"/>
      <c r="R345" s="48"/>
      <c r="S345" s="48"/>
      <c r="T345" s="48"/>
      <c r="U345" s="66"/>
      <c r="V345" s="66"/>
      <c r="W345" s="48"/>
      <c r="X345" s="66"/>
      <c r="Y345" s="48"/>
      <c r="Z345" s="48"/>
      <c r="AA345" s="48"/>
    </row>
    <row r="346" spans="3:27" x14ac:dyDescent="0.25">
      <c r="C346" s="48"/>
      <c r="D346" s="48"/>
      <c r="E346" s="66"/>
      <c r="F346" s="48"/>
      <c r="G346" s="48"/>
      <c r="H346" s="48"/>
      <c r="I346" s="48"/>
      <c r="J346" s="66"/>
      <c r="K346" s="66"/>
      <c r="L346" s="66"/>
      <c r="M346" s="48"/>
      <c r="N346" s="48"/>
      <c r="O346" s="48"/>
      <c r="P346" s="48"/>
      <c r="Q346" s="48"/>
      <c r="R346" s="48"/>
      <c r="S346" s="48"/>
      <c r="T346" s="48"/>
      <c r="U346" s="66"/>
      <c r="V346" s="66"/>
      <c r="W346" s="48"/>
      <c r="X346" s="66"/>
      <c r="Y346" s="48"/>
      <c r="Z346" s="48"/>
      <c r="AA346" s="48"/>
    </row>
    <row r="347" spans="3:27" x14ac:dyDescent="0.25">
      <c r="C347" s="48"/>
      <c r="D347" s="48"/>
      <c r="E347" s="66"/>
      <c r="F347" s="48"/>
      <c r="G347" s="48"/>
      <c r="H347" s="48"/>
      <c r="I347" s="48"/>
      <c r="J347" s="66"/>
      <c r="K347" s="66"/>
      <c r="L347" s="66"/>
      <c r="M347" s="48"/>
      <c r="N347" s="48"/>
      <c r="O347" s="48"/>
      <c r="P347" s="48"/>
      <c r="Q347" s="48"/>
      <c r="R347" s="48"/>
      <c r="S347" s="48"/>
      <c r="T347" s="48"/>
      <c r="U347" s="66"/>
      <c r="V347" s="66"/>
      <c r="W347" s="48"/>
      <c r="X347" s="66"/>
      <c r="Y347" s="48"/>
      <c r="Z347" s="48"/>
      <c r="AA347" s="48"/>
    </row>
    <row r="348" spans="3:27" x14ac:dyDescent="0.25">
      <c r="C348" s="48"/>
      <c r="D348" s="48"/>
      <c r="E348" s="66"/>
      <c r="F348" s="48"/>
      <c r="G348" s="48"/>
      <c r="H348" s="48"/>
      <c r="I348" s="48"/>
      <c r="J348" s="66"/>
      <c r="K348" s="66"/>
      <c r="L348" s="66"/>
      <c r="M348" s="48"/>
      <c r="N348" s="48"/>
      <c r="O348" s="48"/>
      <c r="P348" s="48"/>
      <c r="Q348" s="48"/>
      <c r="R348" s="48"/>
      <c r="S348" s="48"/>
      <c r="T348" s="48"/>
      <c r="U348" s="66"/>
      <c r="V348" s="66"/>
      <c r="W348" s="48"/>
      <c r="X348" s="66"/>
      <c r="Y348" s="48"/>
      <c r="Z348" s="48"/>
      <c r="AA348" s="48"/>
    </row>
    <row r="349" spans="3:27" x14ac:dyDescent="0.25">
      <c r="C349" s="48"/>
      <c r="D349" s="48"/>
      <c r="E349" s="66"/>
      <c r="F349" s="48"/>
      <c r="G349" s="48"/>
      <c r="H349" s="48"/>
      <c r="I349" s="48"/>
      <c r="J349" s="66"/>
      <c r="K349" s="66"/>
      <c r="L349" s="66"/>
      <c r="M349" s="48"/>
      <c r="N349" s="48"/>
      <c r="O349" s="48"/>
      <c r="P349" s="48"/>
      <c r="Q349" s="48"/>
      <c r="R349" s="48"/>
      <c r="S349" s="48"/>
      <c r="T349" s="48"/>
      <c r="U349" s="66"/>
      <c r="V349" s="66"/>
      <c r="W349" s="48"/>
      <c r="X349" s="66"/>
      <c r="Y349" s="48"/>
      <c r="Z349" s="48"/>
      <c r="AA349" s="48"/>
    </row>
    <row r="350" spans="3:27" x14ac:dyDescent="0.25">
      <c r="C350" s="48"/>
      <c r="D350" s="48"/>
      <c r="E350" s="66"/>
      <c r="F350" s="48"/>
      <c r="G350" s="48"/>
      <c r="H350" s="48"/>
      <c r="I350" s="48"/>
      <c r="J350" s="66"/>
      <c r="K350" s="66"/>
      <c r="L350" s="66"/>
      <c r="M350" s="48"/>
      <c r="N350" s="48"/>
      <c r="O350" s="48"/>
      <c r="P350" s="48"/>
      <c r="Q350" s="48"/>
      <c r="R350" s="48"/>
      <c r="S350" s="48"/>
      <c r="T350" s="48"/>
      <c r="U350" s="66"/>
      <c r="V350" s="66"/>
      <c r="W350" s="48"/>
      <c r="X350" s="66"/>
      <c r="Y350" s="48"/>
      <c r="Z350" s="48"/>
      <c r="AA350" s="48"/>
    </row>
    <row r="351" spans="3:27" x14ac:dyDescent="0.25">
      <c r="C351" s="48"/>
      <c r="D351" s="48"/>
      <c r="E351" s="66"/>
      <c r="F351" s="48"/>
      <c r="G351" s="48"/>
      <c r="H351" s="48"/>
      <c r="I351" s="48"/>
      <c r="J351" s="66"/>
      <c r="K351" s="66"/>
      <c r="L351" s="66"/>
      <c r="M351" s="48"/>
      <c r="N351" s="48"/>
      <c r="O351" s="48"/>
      <c r="P351" s="48"/>
      <c r="Q351" s="48"/>
      <c r="R351" s="48"/>
      <c r="S351" s="48"/>
      <c r="T351" s="48"/>
      <c r="U351" s="66"/>
      <c r="V351" s="66"/>
      <c r="W351" s="48"/>
      <c r="X351" s="66"/>
      <c r="Y351" s="48"/>
      <c r="Z351" s="48"/>
      <c r="AA351" s="48"/>
    </row>
    <row r="352" spans="3:27" x14ac:dyDescent="0.25">
      <c r="C352" s="48"/>
      <c r="D352" s="48"/>
      <c r="E352" s="66"/>
      <c r="F352" s="48"/>
      <c r="G352" s="48"/>
      <c r="H352" s="48"/>
      <c r="I352" s="48"/>
      <c r="J352" s="66"/>
      <c r="K352" s="66"/>
      <c r="L352" s="66"/>
      <c r="M352" s="48"/>
      <c r="N352" s="48"/>
      <c r="O352" s="48"/>
      <c r="P352" s="48"/>
      <c r="Q352" s="48"/>
      <c r="R352" s="48"/>
      <c r="S352" s="48"/>
      <c r="T352" s="48"/>
      <c r="U352" s="66"/>
      <c r="V352" s="66"/>
      <c r="W352" s="48"/>
      <c r="X352" s="66"/>
      <c r="Y352" s="48"/>
      <c r="Z352" s="48"/>
      <c r="AA352" s="48"/>
    </row>
    <row r="353" spans="3:27" x14ac:dyDescent="0.25">
      <c r="C353" s="48"/>
      <c r="D353" s="48"/>
      <c r="E353" s="66"/>
      <c r="F353" s="48"/>
      <c r="G353" s="48"/>
      <c r="H353" s="48"/>
      <c r="I353" s="48"/>
      <c r="J353" s="66"/>
      <c r="K353" s="66"/>
      <c r="L353" s="66"/>
      <c r="M353" s="48"/>
      <c r="N353" s="48"/>
      <c r="O353" s="48"/>
      <c r="P353" s="48"/>
      <c r="Q353" s="48"/>
      <c r="R353" s="48"/>
      <c r="S353" s="48"/>
      <c r="T353" s="48"/>
      <c r="U353" s="66"/>
      <c r="V353" s="66"/>
      <c r="W353" s="48"/>
      <c r="X353" s="66"/>
      <c r="Y353" s="48"/>
      <c r="Z353" s="48"/>
      <c r="AA353" s="48"/>
    </row>
    <row r="354" spans="3:27" x14ac:dyDescent="0.25">
      <c r="C354" s="48"/>
      <c r="D354" s="48"/>
      <c r="E354" s="66"/>
      <c r="F354" s="48"/>
      <c r="G354" s="48"/>
      <c r="H354" s="48"/>
      <c r="I354" s="48"/>
      <c r="J354" s="66"/>
      <c r="K354" s="66"/>
      <c r="L354" s="66"/>
      <c r="M354" s="48"/>
      <c r="N354" s="48"/>
      <c r="O354" s="48"/>
      <c r="P354" s="48"/>
      <c r="Q354" s="48"/>
      <c r="R354" s="48"/>
      <c r="S354" s="48"/>
      <c r="T354" s="48"/>
      <c r="U354" s="66"/>
      <c r="V354" s="66"/>
      <c r="W354" s="48"/>
      <c r="X354" s="66"/>
      <c r="Y354" s="48"/>
      <c r="Z354" s="48"/>
      <c r="AA354" s="48"/>
    </row>
    <row r="355" spans="3:27" x14ac:dyDescent="0.25">
      <c r="C355" s="48"/>
      <c r="D355" s="48"/>
      <c r="E355" s="66"/>
      <c r="F355" s="48"/>
      <c r="G355" s="48"/>
      <c r="H355" s="48"/>
      <c r="I355" s="48"/>
      <c r="J355" s="66"/>
      <c r="K355" s="66"/>
      <c r="L355" s="66"/>
      <c r="M355" s="48"/>
      <c r="N355" s="48"/>
      <c r="O355" s="48"/>
      <c r="P355" s="48"/>
      <c r="Q355" s="48"/>
      <c r="R355" s="48"/>
      <c r="S355" s="48"/>
      <c r="T355" s="48"/>
      <c r="U355" s="66"/>
      <c r="V355" s="66"/>
      <c r="W355" s="48"/>
      <c r="X355" s="66"/>
      <c r="Y355" s="48"/>
      <c r="Z355" s="48"/>
      <c r="AA355" s="48"/>
    </row>
    <row r="356" spans="3:27" x14ac:dyDescent="0.25">
      <c r="C356" s="48"/>
      <c r="D356" s="48"/>
      <c r="E356" s="66"/>
      <c r="F356" s="48"/>
      <c r="G356" s="48"/>
      <c r="H356" s="48"/>
      <c r="I356" s="48"/>
      <c r="J356" s="66"/>
      <c r="K356" s="66"/>
      <c r="L356" s="66"/>
      <c r="M356" s="48"/>
      <c r="N356" s="48"/>
      <c r="O356" s="48"/>
      <c r="P356" s="48"/>
      <c r="Q356" s="48"/>
      <c r="R356" s="48"/>
      <c r="S356" s="48"/>
      <c r="T356" s="48"/>
      <c r="U356" s="66"/>
      <c r="V356" s="66"/>
      <c r="W356" s="48"/>
      <c r="X356" s="66"/>
      <c r="Y356" s="48"/>
      <c r="Z356" s="48"/>
      <c r="AA356" s="48"/>
    </row>
    <row r="357" spans="3:27" x14ac:dyDescent="0.25">
      <c r="C357" s="48"/>
      <c r="D357" s="48"/>
      <c r="E357" s="66"/>
      <c r="F357" s="48"/>
      <c r="G357" s="48"/>
      <c r="H357" s="48"/>
      <c r="I357" s="48"/>
      <c r="J357" s="66"/>
      <c r="K357" s="66"/>
      <c r="L357" s="66"/>
      <c r="M357" s="48"/>
      <c r="N357" s="48"/>
      <c r="O357" s="48"/>
      <c r="P357" s="48"/>
      <c r="Q357" s="48"/>
      <c r="R357" s="48"/>
      <c r="S357" s="48"/>
      <c r="T357" s="48"/>
      <c r="U357" s="66"/>
      <c r="V357" s="66"/>
      <c r="W357" s="48"/>
      <c r="X357" s="66"/>
      <c r="Y357" s="48"/>
      <c r="Z357" s="48"/>
      <c r="AA357" s="48"/>
    </row>
    <row r="358" spans="3:27" x14ac:dyDescent="0.25">
      <c r="C358" s="48"/>
      <c r="D358" s="48"/>
      <c r="E358" s="66"/>
      <c r="F358" s="48"/>
      <c r="G358" s="48"/>
      <c r="H358" s="48"/>
      <c r="I358" s="48"/>
      <c r="J358" s="66"/>
      <c r="K358" s="66"/>
      <c r="L358" s="66"/>
      <c r="M358" s="48"/>
      <c r="N358" s="48"/>
      <c r="O358" s="48"/>
      <c r="P358" s="48"/>
      <c r="Q358" s="48"/>
      <c r="R358" s="48"/>
      <c r="S358" s="48"/>
      <c r="T358" s="48"/>
      <c r="U358" s="66"/>
      <c r="V358" s="66"/>
      <c r="W358" s="48"/>
      <c r="X358" s="66"/>
      <c r="Y358" s="48"/>
      <c r="Z358" s="48"/>
      <c r="AA358" s="48"/>
    </row>
    <row r="359" spans="3:27" x14ac:dyDescent="0.25">
      <c r="C359" s="48"/>
      <c r="D359" s="48"/>
      <c r="E359" s="66"/>
      <c r="F359" s="48"/>
      <c r="G359" s="48"/>
      <c r="H359" s="48"/>
      <c r="I359" s="48"/>
      <c r="J359" s="66"/>
      <c r="K359" s="66"/>
      <c r="L359" s="66"/>
      <c r="M359" s="48"/>
      <c r="N359" s="48"/>
      <c r="O359" s="48"/>
      <c r="P359" s="48"/>
      <c r="Q359" s="48"/>
      <c r="R359" s="48"/>
      <c r="S359" s="48"/>
      <c r="T359" s="48"/>
      <c r="U359" s="66"/>
      <c r="V359" s="66"/>
      <c r="W359" s="48"/>
      <c r="X359" s="66"/>
      <c r="Y359" s="48"/>
      <c r="Z359" s="48"/>
      <c r="AA359" s="48"/>
    </row>
    <row r="360" spans="3:27" x14ac:dyDescent="0.25">
      <c r="C360" s="48"/>
      <c r="D360" s="48"/>
      <c r="E360" s="66"/>
      <c r="F360" s="48"/>
      <c r="G360" s="48"/>
      <c r="H360" s="48"/>
      <c r="I360" s="48"/>
      <c r="J360" s="66"/>
      <c r="K360" s="66"/>
      <c r="L360" s="66"/>
      <c r="M360" s="48"/>
      <c r="N360" s="48"/>
      <c r="O360" s="48"/>
      <c r="P360" s="48"/>
      <c r="Q360" s="48"/>
      <c r="R360" s="48"/>
      <c r="S360" s="48"/>
      <c r="T360" s="48"/>
      <c r="U360" s="66"/>
      <c r="V360" s="66"/>
      <c r="W360" s="48"/>
      <c r="X360" s="66"/>
      <c r="Y360" s="48"/>
      <c r="Z360" s="48"/>
      <c r="AA360" s="48"/>
    </row>
    <row r="361" spans="3:27" x14ac:dyDescent="0.25">
      <c r="C361" s="48"/>
      <c r="D361" s="48"/>
      <c r="E361" s="66"/>
      <c r="F361" s="48"/>
      <c r="G361" s="48"/>
      <c r="H361" s="48"/>
      <c r="I361" s="48"/>
      <c r="J361" s="66"/>
      <c r="K361" s="66"/>
      <c r="L361" s="66"/>
      <c r="M361" s="48"/>
      <c r="N361" s="48"/>
      <c r="O361" s="48"/>
      <c r="P361" s="48"/>
      <c r="Q361" s="48"/>
      <c r="R361" s="48"/>
      <c r="S361" s="48"/>
      <c r="T361" s="48"/>
      <c r="U361" s="66"/>
      <c r="V361" s="66"/>
      <c r="W361" s="48"/>
      <c r="X361" s="66"/>
      <c r="Y361" s="48"/>
      <c r="Z361" s="48"/>
      <c r="AA361" s="48"/>
    </row>
    <row r="362" spans="3:27" x14ac:dyDescent="0.25">
      <c r="C362" s="48"/>
      <c r="D362" s="48"/>
      <c r="E362" s="66"/>
      <c r="F362" s="48"/>
      <c r="G362" s="48"/>
      <c r="H362" s="48"/>
      <c r="I362" s="48"/>
      <c r="J362" s="66"/>
      <c r="K362" s="66"/>
      <c r="L362" s="66"/>
      <c r="M362" s="48"/>
      <c r="N362" s="48"/>
      <c r="O362" s="48"/>
      <c r="P362" s="48"/>
      <c r="Q362" s="48"/>
      <c r="R362" s="48"/>
      <c r="S362" s="48"/>
      <c r="T362" s="48"/>
      <c r="U362" s="66"/>
      <c r="V362" s="66"/>
      <c r="W362" s="48"/>
      <c r="X362" s="66"/>
      <c r="Y362" s="48"/>
      <c r="Z362" s="48"/>
      <c r="AA362" s="48"/>
    </row>
    <row r="363" spans="3:27" x14ac:dyDescent="0.25">
      <c r="C363" s="48"/>
      <c r="D363" s="48"/>
      <c r="E363" s="66"/>
      <c r="F363" s="48"/>
      <c r="G363" s="48"/>
      <c r="H363" s="48"/>
      <c r="I363" s="48"/>
      <c r="J363" s="66"/>
      <c r="K363" s="66"/>
      <c r="L363" s="66"/>
      <c r="M363" s="48"/>
      <c r="N363" s="48"/>
      <c r="O363" s="48"/>
      <c r="P363" s="48"/>
      <c r="Q363" s="48"/>
      <c r="R363" s="48"/>
      <c r="S363" s="48"/>
      <c r="T363" s="48"/>
      <c r="U363" s="66"/>
      <c r="V363" s="66"/>
      <c r="W363" s="48"/>
      <c r="X363" s="66"/>
      <c r="Y363" s="48"/>
      <c r="Z363" s="48"/>
      <c r="AA363" s="48"/>
    </row>
    <row r="364" spans="3:27" x14ac:dyDescent="0.25">
      <c r="C364" s="48"/>
      <c r="D364" s="48"/>
      <c r="E364" s="66"/>
      <c r="F364" s="48"/>
      <c r="G364" s="48"/>
      <c r="H364" s="48"/>
      <c r="I364" s="48"/>
      <c r="J364" s="66"/>
      <c r="K364" s="66"/>
      <c r="L364" s="66"/>
      <c r="M364" s="48"/>
      <c r="N364" s="48"/>
      <c r="O364" s="48"/>
      <c r="P364" s="48"/>
      <c r="Q364" s="48"/>
      <c r="R364" s="48"/>
      <c r="S364" s="48"/>
      <c r="T364" s="48"/>
      <c r="U364" s="66"/>
      <c r="V364" s="66"/>
      <c r="W364" s="48"/>
      <c r="X364" s="66"/>
      <c r="Y364" s="48"/>
      <c r="Z364" s="48"/>
      <c r="AA364" s="48"/>
    </row>
  </sheetData>
  <mergeCells count="7">
    <mergeCell ref="N7:P7"/>
    <mergeCell ref="R7:U7"/>
    <mergeCell ref="B1:C1"/>
    <mergeCell ref="D1:K1"/>
    <mergeCell ref="S1:Y1"/>
    <mergeCell ref="C5:K5"/>
    <mergeCell ref="N5:Y5"/>
  </mergeCells>
  <phoneticPr fontId="0" type="noConversion"/>
  <printOptions horizontalCentered="1"/>
  <pageMargins left="0.511811023622047" right="0.47244094488188998" top="0.43307086614173201" bottom="0.511811023622047" header="0.47244094488188998" footer="0.47244094488188998"/>
  <pageSetup paperSize="34" scale="70" orientation="portrait" horizontalDpi="1200" verticalDpi="1200" r:id="rId1"/>
  <headerFooter alignWithMargins="0">
    <oddFooter>&amp;C&amp;"Times New Roman,Regular"&amp;12A54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OET data</vt:lpstr>
      <vt:lpstr>BPM4-Qtly Table</vt:lpstr>
      <vt:lpstr>'BPM4-Qtly Table'!Print_Area</vt:lpstr>
      <vt:lpstr>'OET data'!Print_Area</vt:lpstr>
    </vt:vector>
  </TitlesOfParts>
  <Company>Reserve Bank of Fiji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RBF</dc:creator>
  <cp:lastModifiedBy>Veisinia Tonga</cp:lastModifiedBy>
  <cp:lastPrinted>2019-10-30T00:22:24Z</cp:lastPrinted>
  <dcterms:created xsi:type="dcterms:W3CDTF">1999-11-30T22:20:48Z</dcterms:created>
  <dcterms:modified xsi:type="dcterms:W3CDTF">2025-05-27T22:38:46Z</dcterms:modified>
</cp:coreProperties>
</file>