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Banks\Project\Proposed APR Calculator\Proposed New APR\Straight Line &amp; Diminishing\"/>
    </mc:Choice>
  </mc:AlternateContent>
  <bookViews>
    <workbookView xWindow="0" yWindow="0" windowWidth="20490" windowHeight="7155"/>
  </bookViews>
  <sheets>
    <sheet name="APR (Straight Line)" sheetId="1" r:id="rId1"/>
  </sheets>
  <definedNames>
    <definedName name="_xlnm.Print_Area" localSheetId="0">'APR (Straight Line)'!$A$1:$G$44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E20" i="1"/>
  <c r="E21" i="1" s="1"/>
  <c r="E9" i="1"/>
  <c r="B9" i="1" s="1"/>
  <c r="B10" i="1" s="1"/>
  <c r="B7" i="1"/>
  <c r="E6" i="1"/>
  <c r="B13" i="1" l="1"/>
  <c r="E10" i="1"/>
  <c r="E22" i="1"/>
  <c r="E23" i="1" s="1"/>
  <c r="B12" i="1" l="1"/>
  <c r="B14" i="1" s="1"/>
  <c r="B21" i="1" s="1"/>
  <c r="B23" i="1" s="1"/>
</calcChain>
</file>

<file path=xl/sharedStrings.xml><?xml version="1.0" encoding="utf-8"?>
<sst xmlns="http://schemas.openxmlformats.org/spreadsheetml/2006/main" count="53" uniqueCount="53">
  <si>
    <t>NRBT Annual Percentage Rate Calculator</t>
  </si>
  <si>
    <r>
      <t xml:space="preserve">note: please input information in cells adjacent to </t>
    </r>
    <r>
      <rPr>
        <sz val="11"/>
        <color indexed="30"/>
        <rFont val="Calibri"/>
        <family val="2"/>
      </rPr>
      <t>blue</t>
    </r>
    <r>
      <rPr>
        <sz val="11"/>
        <color theme="1"/>
        <rFont val="Calibri"/>
        <family val="2"/>
        <scheme val="minor"/>
      </rPr>
      <t xml:space="preserve"> line items only:</t>
    </r>
  </si>
  <si>
    <t>Example:</t>
  </si>
  <si>
    <r>
      <t xml:space="preserve">Existing Loan </t>
    </r>
    <r>
      <rPr>
        <b/>
        <sz val="12"/>
        <color indexed="30"/>
        <rFont val="Calibri"/>
        <family val="2"/>
      </rPr>
      <t>¹</t>
    </r>
  </si>
  <si>
    <t>Loan Term:</t>
  </si>
  <si>
    <t>$50,000 loan for 5 years at 10% per annum</t>
  </si>
  <si>
    <r>
      <t xml:space="preserve">New Loan </t>
    </r>
    <r>
      <rPr>
        <b/>
        <sz val="12"/>
        <color indexed="30"/>
        <rFont val="Calibri"/>
        <family val="2"/>
      </rPr>
      <t>²</t>
    </r>
  </si>
  <si>
    <r>
      <t xml:space="preserve">     Loan term (months) </t>
    </r>
    <r>
      <rPr>
        <b/>
        <sz val="12"/>
        <color indexed="30"/>
        <rFont val="Calibri"/>
        <family val="2"/>
      </rPr>
      <t>⁵</t>
    </r>
  </si>
  <si>
    <t>establishment fee $2,000 add to the loan</t>
  </si>
  <si>
    <r>
      <t xml:space="preserve">Establishment  Fees </t>
    </r>
    <r>
      <rPr>
        <b/>
        <sz val="12"/>
        <color indexed="30"/>
        <rFont val="Calibri"/>
        <family val="2"/>
      </rPr>
      <t>³</t>
    </r>
  </si>
  <si>
    <t xml:space="preserve">     Loan term (years)</t>
  </si>
  <si>
    <t>administration fee $50 per month</t>
  </si>
  <si>
    <t>Total Amount Financed</t>
  </si>
  <si>
    <r>
      <t xml:space="preserve">     Payment Frequency </t>
    </r>
    <r>
      <rPr>
        <b/>
        <sz val="12"/>
        <color indexed="30"/>
        <rFont val="Calibri"/>
        <family val="2"/>
      </rPr>
      <t>⁶</t>
    </r>
  </si>
  <si>
    <t>insurance handling fee $50 per year</t>
  </si>
  <si>
    <r>
      <t xml:space="preserve">Loan Interest Rate (initial) </t>
    </r>
    <r>
      <rPr>
        <b/>
        <sz val="12"/>
        <color indexed="30"/>
        <rFont val="Calibri"/>
        <family val="2"/>
      </rPr>
      <t>⁴</t>
    </r>
  </si>
  <si>
    <t xml:space="preserve">          (enter 1 for weekly, 2 for fortnightly, 3 for monthly, 4 for quarterly)</t>
  </si>
  <si>
    <t xml:space="preserve">     Compounding Frequency</t>
  </si>
  <si>
    <t xml:space="preserve">     Payments per year</t>
  </si>
  <si>
    <t xml:space="preserve">     Compounding Rate (divide by payments per year)</t>
  </si>
  <si>
    <t xml:space="preserve">     Total Number of Payments (loan term)</t>
  </si>
  <si>
    <t>Repayment, amount financed (weekly/fortnightly/monthly/quarterly)</t>
  </si>
  <si>
    <r>
      <t xml:space="preserve">Monthly Charges: </t>
    </r>
    <r>
      <rPr>
        <b/>
        <sz val="12"/>
        <color theme="1"/>
        <rFont val="Calibri"/>
        <family val="2"/>
      </rPr>
      <t>⁷</t>
    </r>
  </si>
  <si>
    <t>Per Installment Charge</t>
  </si>
  <si>
    <t xml:space="preserve">     Loan administration fee</t>
  </si>
  <si>
    <t>Total Installment</t>
  </si>
  <si>
    <t xml:space="preserve">     Insurance handling fee</t>
  </si>
  <si>
    <t xml:space="preserve">     Establishment fees (pay upfront by cash or deduct from disbursement)</t>
  </si>
  <si>
    <t xml:space="preserve">     Loan agreement fees</t>
  </si>
  <si>
    <t xml:space="preserve">     Mortgage Documentation Handling fees</t>
  </si>
  <si>
    <t xml:space="preserve">     Housing inspection fees</t>
  </si>
  <si>
    <t>Other fees (to be approved by NRBT)</t>
  </si>
  <si>
    <t xml:space="preserve">     Total monthly charges</t>
  </si>
  <si>
    <t>Actual (Weekly,Fortnightly,Monthly,Quarterly) Cost of Credit</t>
  </si>
  <si>
    <t xml:space="preserve">     Total Monthly Charges (loan term)</t>
  </si>
  <si>
    <t>Effective Interest Rate (Excluding fees &amp; charges)</t>
  </si>
  <si>
    <t xml:space="preserve">     Total Monthly Charges per annum</t>
  </si>
  <si>
    <r>
      <t xml:space="preserve">Annual Percentage Rate </t>
    </r>
    <r>
      <rPr>
        <b/>
        <sz val="12"/>
        <color indexed="8"/>
        <rFont val="Calibri"/>
        <family val="2"/>
      </rPr>
      <t>⁸</t>
    </r>
  </si>
  <si>
    <t>Average Cost of Credit (interest + fees &amp; charges) per annum</t>
  </si>
  <si>
    <t>Instructions:</t>
  </si>
  <si>
    <t>1) Existing Loan: Use only if it's a top-up.</t>
  </si>
  <si>
    <t>2) New Loan: Enter the top-up amount or amount financed if a new loan</t>
  </si>
  <si>
    <t xml:space="preserve">3) Establishment Fees: Enter only the loan establishment fees that are added to the amount financed. </t>
  </si>
  <si>
    <t>4) Loan Interest Rate: Enter the interest rate at the beginning of the loan.</t>
  </si>
  <si>
    <t>5) Loan Term: Enter the loan term in months.  If the term is quoted in years or days, calculate the term in months.</t>
  </si>
  <si>
    <t>6) Payment Frequency: Enter 1 for weekly, 2 for fortnightly, 3 for monthly, or 4 for quarterly.</t>
  </si>
  <si>
    <t>7) Monthly Charges: Enter ALL monthly fees &amp; fees charged upfront (except third party fees) that are in addition to the principal &amp; interest payment.</t>
  </si>
  <si>
    <t xml:space="preserve">    e.g. If annual charge is $50 for a 5 year loan, monthly charge = (50*5)/60 = $4.17</t>
  </si>
  <si>
    <t xml:space="preserve">8) Annual Percentage Rate:  Once 1-7 are entered, the Annual Percentage Rate will appear.  Review data input if this rate is lower than the </t>
  </si>
  <si>
    <t xml:space="preserve">     Loan Interest Rate, as this would definitely indicate an error in calculation.</t>
  </si>
  <si>
    <t>Name(s):</t>
  </si>
  <si>
    <t>Signature(s):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</si>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</sst>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0.0000"/>
    <numFmt numFmtId="166" formatCode="&quot;$&quot;#,##0.00_);[Red]\(&quot;$&quot;#,##0.00\)"/>
    <numFmt numFmtId="167" formatCode="&quot;$&quot;#,##0.00;[Red]&quot;$&quot;#,##0.00"/>
    <numFmt numFmtId="168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30"/>
      <name val="Calibri"/>
      <family val="2"/>
    </font>
    <font>
      <b/>
      <sz val="12"/>
      <color indexed="30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b/>
      <sz val="12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0" fontId="3" fillId="0" borderId="0" xfId="0" applyFont="1" applyFill="1" applyProtection="1"/>
    <xf numFmtId="16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/>
    <xf numFmtId="2" fontId="0" fillId="0" borderId="0" xfId="0" applyNumberFormat="1" applyFill="1" applyProtection="1"/>
    <xf numFmtId="164" fontId="0" fillId="0" borderId="0" xfId="0" applyNumberFormat="1" applyFill="1" applyProtection="1"/>
    <xf numFmtId="10" fontId="0" fillId="0" borderId="0" xfId="0" applyNumberFormat="1" applyFill="1" applyProtection="1">
      <protection locked="0"/>
    </xf>
    <xf numFmtId="1" fontId="0" fillId="0" borderId="0" xfId="0" applyNumberFormat="1" applyFill="1" applyProtection="1"/>
    <xf numFmtId="165" fontId="0" fillId="0" borderId="0" xfId="0" applyNumberFormat="1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wrapText="1"/>
    </xf>
    <xf numFmtId="166" fontId="0" fillId="0" borderId="0" xfId="0" applyNumberFormat="1" applyFill="1" applyProtection="1"/>
    <xf numFmtId="166" fontId="0" fillId="0" borderId="0" xfId="0" applyNumberFormat="1" applyFill="1" applyAlignment="1" applyProtection="1">
      <alignment horizontal="right"/>
    </xf>
    <xf numFmtId="166" fontId="0" fillId="0" borderId="0" xfId="0" applyNumberFormat="1" applyFill="1" applyProtection="1">
      <protection locked="0"/>
    </xf>
    <xf numFmtId="167" fontId="0" fillId="0" borderId="0" xfId="0" applyNumberFormat="1" applyFill="1" applyProtection="1"/>
    <xf numFmtId="0" fontId="1" fillId="0" borderId="0" xfId="0" applyFont="1" applyFill="1" applyProtection="1"/>
    <xf numFmtId="168" fontId="0" fillId="0" borderId="0" xfId="1" applyNumberFormat="1" applyFont="1" applyFill="1" applyProtection="1"/>
    <xf numFmtId="0" fontId="9" fillId="0" borderId="0" xfId="0" applyFont="1" applyFill="1" applyAlignment="1" applyProtection="1">
      <alignment wrapText="1"/>
    </xf>
    <xf numFmtId="10" fontId="11" fillId="0" borderId="0" xfId="0" applyNumberFormat="1" applyFont="1" applyFill="1" applyProtection="1"/>
    <xf numFmtId="0" fontId="9" fillId="0" borderId="0" xfId="0" applyFont="1" applyFill="1" applyAlignment="1" applyProtection="1">
      <alignment wrapText="1" shrinkToFit="1"/>
    </xf>
    <xf numFmtId="164" fontId="9" fillId="0" borderId="0" xfId="0" applyNumberFormat="1" applyFont="1" applyFill="1" applyProtection="1"/>
    <xf numFmtId="10" fontId="0" fillId="0" borderId="0" xfId="0" applyNumberFormat="1" applyFill="1" applyProtection="1"/>
    <xf numFmtId="0" fontId="9" fillId="0" borderId="0" xfId="0" applyFont="1" applyFill="1" applyProtection="1"/>
    <xf numFmtId="0" fontId="8" fillId="0" borderId="0" xfId="0" applyFont="1" applyFill="1" applyProtection="1"/>
    <xf numFmtId="164" fontId="0" fillId="0" borderId="0" xfId="0" applyNumberFormat="1" applyProtection="1"/>
    <xf numFmtId="0" fontId="1" fillId="0" borderId="0" xfId="0" applyFont="1" applyProtection="1"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A28" sqref="A28"/>
    </sheetView>
  </sheetViews>
  <sheetFormatPr defaultRowHeight="15" x14ac:dyDescent="0.25"/>
  <cols>
    <col min="1" max="1" width="53.140625" style="3" customWidth="1"/>
    <col min="2" max="2" width="14.140625" style="3" customWidth="1"/>
    <col min="3" max="3" width="2.42578125" style="3" customWidth="1"/>
    <col min="4" max="4" width="44.85546875" style="3" customWidth="1"/>
    <col min="5" max="5" width="11.7109375" style="3" customWidth="1"/>
    <col min="6" max="6" width="3" style="3" customWidth="1"/>
    <col min="7" max="7" width="34.140625" style="3" customWidth="1"/>
    <col min="8" max="16384" width="9.140625" style="3"/>
  </cols>
  <sheetData>
    <row r="1" spans="1:7" ht="21" x14ac:dyDescent="0.35">
      <c r="A1" s="1" t="s">
        <v>0</v>
      </c>
      <c r="B1" s="2"/>
      <c r="C1" s="2"/>
      <c r="D1" s="2"/>
      <c r="E1" s="2"/>
    </row>
    <row r="2" spans="1:7" x14ac:dyDescent="0.25">
      <c r="A2" s="2" t="s">
        <v>1</v>
      </c>
      <c r="B2" s="2"/>
      <c r="C2" s="2"/>
      <c r="D2" s="2"/>
      <c r="E2" s="2"/>
    </row>
    <row r="3" spans="1:7" x14ac:dyDescent="0.25">
      <c r="A3" s="2"/>
      <c r="B3" s="2"/>
      <c r="C3" s="2"/>
      <c r="D3" s="2"/>
      <c r="E3" s="2"/>
      <c r="G3" s="29" t="s">
        <v>2</v>
      </c>
    </row>
    <row r="4" spans="1:7" ht="15.75" x14ac:dyDescent="0.25">
      <c r="A4" s="4" t="s">
        <v>3</v>
      </c>
      <c r="B4" s="6">
        <v>0</v>
      </c>
      <c r="C4" s="2"/>
      <c r="D4" s="2" t="s">
        <v>4</v>
      </c>
      <c r="E4" s="2"/>
      <c r="G4" s="30" t="s">
        <v>5</v>
      </c>
    </row>
    <row r="5" spans="1:7" ht="15.75" x14ac:dyDescent="0.25">
      <c r="A5" s="4" t="s">
        <v>6</v>
      </c>
      <c r="B5" s="5">
        <v>50000</v>
      </c>
      <c r="C5" s="2"/>
      <c r="D5" s="4" t="s">
        <v>7</v>
      </c>
      <c r="E5" s="6">
        <v>60</v>
      </c>
      <c r="F5" s="7"/>
      <c r="G5" s="30" t="s">
        <v>8</v>
      </c>
    </row>
    <row r="6" spans="1:7" ht="15.75" x14ac:dyDescent="0.25">
      <c r="A6" s="4" t="s">
        <v>9</v>
      </c>
      <c r="B6" s="5">
        <v>2000</v>
      </c>
      <c r="C6" s="2"/>
      <c r="D6" s="2" t="s">
        <v>10</v>
      </c>
      <c r="E6" s="8">
        <f>E5/12</f>
        <v>5</v>
      </c>
      <c r="F6" s="7"/>
      <c r="G6" s="30" t="s">
        <v>11</v>
      </c>
    </row>
    <row r="7" spans="1:7" ht="15.75" x14ac:dyDescent="0.25">
      <c r="A7" s="2" t="s">
        <v>12</v>
      </c>
      <c r="B7" s="9">
        <f>SUM(B4:B6)</f>
        <v>52000</v>
      </c>
      <c r="C7" s="2"/>
      <c r="D7" s="4" t="s">
        <v>13</v>
      </c>
      <c r="E7" s="6">
        <v>3</v>
      </c>
      <c r="F7" s="7"/>
      <c r="G7" s="30" t="s">
        <v>14</v>
      </c>
    </row>
    <row r="8" spans="1:7" ht="15.75" x14ac:dyDescent="0.25">
      <c r="A8" s="4" t="s">
        <v>15</v>
      </c>
      <c r="B8" s="10">
        <v>0.1</v>
      </c>
      <c r="C8" s="2"/>
      <c r="D8" s="13" t="s">
        <v>16</v>
      </c>
      <c r="E8" s="2"/>
      <c r="F8" s="7"/>
    </row>
    <row r="9" spans="1:7" x14ac:dyDescent="0.25">
      <c r="A9" s="2" t="s">
        <v>17</v>
      </c>
      <c r="B9" s="11">
        <f>E9</f>
        <v>12</v>
      </c>
      <c r="C9" s="2"/>
      <c r="D9" s="2" t="s">
        <v>18</v>
      </c>
      <c r="E9" s="2">
        <f>IF(E7=1,52,IF(E7=2,26,IF(E7=3,12,IF(E7=4,4))))</f>
        <v>12</v>
      </c>
      <c r="F9" s="7"/>
    </row>
    <row r="10" spans="1:7" x14ac:dyDescent="0.25">
      <c r="A10" s="2" t="s">
        <v>19</v>
      </c>
      <c r="B10" s="12">
        <f>B8/B9</f>
        <v>8.3333333333333332E-3</v>
      </c>
      <c r="C10" s="2"/>
      <c r="D10" s="13" t="s">
        <v>20</v>
      </c>
      <c r="E10" s="11">
        <f>E9*E6</f>
        <v>60</v>
      </c>
    </row>
    <row r="11" spans="1:7" x14ac:dyDescent="0.25">
      <c r="A11" s="2"/>
      <c r="B11" s="2"/>
      <c r="C11" s="2"/>
      <c r="D11" s="2"/>
      <c r="E11" s="2"/>
    </row>
    <row r="12" spans="1:7" ht="30" x14ac:dyDescent="0.25">
      <c r="A12" s="14" t="s">
        <v>21</v>
      </c>
      <c r="B12" s="15">
        <f>-((B7*B8*E6)+B7)/E10</f>
        <v>-1300</v>
      </c>
      <c r="C12" s="2"/>
      <c r="D12" s="2" t="s">
        <v>22</v>
      </c>
      <c r="E12" s="2"/>
    </row>
    <row r="13" spans="1:7" x14ac:dyDescent="0.25">
      <c r="A13" s="2" t="s">
        <v>23</v>
      </c>
      <c r="B13" s="16">
        <f>-E21/E10</f>
        <v>-54.166666666666664</v>
      </c>
      <c r="C13" s="2"/>
      <c r="D13" s="4" t="s">
        <v>24</v>
      </c>
      <c r="E13" s="17">
        <v>50</v>
      </c>
    </row>
    <row r="14" spans="1:7" x14ac:dyDescent="0.25">
      <c r="A14" s="2" t="s">
        <v>25</v>
      </c>
      <c r="B14" s="15">
        <f>B12+B13</f>
        <v>-1354.1666666666667</v>
      </c>
      <c r="C14" s="2"/>
      <c r="D14" s="4" t="s">
        <v>26</v>
      </c>
      <c r="E14" s="17">
        <v>4.166666666666667</v>
      </c>
    </row>
    <row r="15" spans="1:7" x14ac:dyDescent="0.25">
      <c r="A15" s="2"/>
      <c r="B15" s="15"/>
      <c r="C15" s="2"/>
      <c r="D15" s="4" t="s">
        <v>27</v>
      </c>
      <c r="E15" s="17">
        <v>0</v>
      </c>
    </row>
    <row r="16" spans="1:7" x14ac:dyDescent="0.25">
      <c r="A16" s="2"/>
      <c r="B16" s="18"/>
      <c r="C16" s="2"/>
      <c r="D16" s="4" t="s">
        <v>28</v>
      </c>
      <c r="E16" s="17">
        <v>0</v>
      </c>
    </row>
    <row r="17" spans="1:7" x14ac:dyDescent="0.25">
      <c r="A17" s="2"/>
      <c r="B17" s="18"/>
      <c r="C17" s="2"/>
      <c r="D17" s="4" t="s">
        <v>29</v>
      </c>
      <c r="E17" s="17">
        <v>0</v>
      </c>
    </row>
    <row r="18" spans="1:7" x14ac:dyDescent="0.25">
      <c r="A18" s="2"/>
      <c r="B18" s="18"/>
      <c r="C18" s="2"/>
      <c r="D18" s="4" t="s">
        <v>30</v>
      </c>
      <c r="E18" s="17">
        <v>0</v>
      </c>
    </row>
    <row r="19" spans="1:7" x14ac:dyDescent="0.25">
      <c r="A19" s="2"/>
      <c r="B19" s="18"/>
      <c r="C19" s="2"/>
      <c r="D19" s="7" t="s">
        <v>31</v>
      </c>
      <c r="E19" s="15">
        <v>0</v>
      </c>
    </row>
    <row r="20" spans="1:7" x14ac:dyDescent="0.25">
      <c r="A20" s="2"/>
      <c r="B20" s="18"/>
      <c r="C20" s="2"/>
      <c r="D20" s="7" t="s">
        <v>32</v>
      </c>
      <c r="E20" s="15">
        <f>SUM(E13:E19)</f>
        <v>54.166666666666664</v>
      </c>
    </row>
    <row r="21" spans="1:7" ht="30" x14ac:dyDescent="0.25">
      <c r="A21" s="14" t="s">
        <v>33</v>
      </c>
      <c r="B21" s="12">
        <f>RATE(E10,B14,B7,0)</f>
        <v>1.5986313816044526E-2</v>
      </c>
      <c r="C21" s="2"/>
      <c r="D21" s="13" t="s">
        <v>34</v>
      </c>
      <c r="E21" s="15">
        <f>E20*E5</f>
        <v>3250</v>
      </c>
    </row>
    <row r="22" spans="1:7" x14ac:dyDescent="0.25">
      <c r="A22" s="19" t="s">
        <v>35</v>
      </c>
      <c r="B22" s="20">
        <f>B8</f>
        <v>0.1</v>
      </c>
      <c r="C22" s="2"/>
      <c r="D22" s="13" t="s">
        <v>36</v>
      </c>
      <c r="E22" s="15">
        <f>E20*12</f>
        <v>650</v>
      </c>
    </row>
    <row r="23" spans="1:7" ht="30" x14ac:dyDescent="0.25">
      <c r="A23" s="21" t="s">
        <v>37</v>
      </c>
      <c r="B23" s="22">
        <f>B21*B9</f>
        <v>0.19183576579253431</v>
      </c>
      <c r="C23" s="2"/>
      <c r="D23" s="23" t="s">
        <v>38</v>
      </c>
      <c r="E23" s="24">
        <f>(B7*B8)+E22+(B6/E6)</f>
        <v>6250</v>
      </c>
    </row>
    <row r="24" spans="1:7" x14ac:dyDescent="0.25">
      <c r="A24" s="2"/>
      <c r="B24" s="25"/>
      <c r="C24" s="2"/>
      <c r="D24" s="2"/>
      <c r="E24" s="9"/>
    </row>
    <row r="25" spans="1:7" x14ac:dyDescent="0.25">
      <c r="A25" s="19" t="s">
        <v>50</v>
      </c>
      <c r="B25" s="25"/>
      <c r="C25" s="2"/>
      <c r="D25" s="2"/>
      <c r="E25" s="9"/>
      <c r="G25" s="28"/>
    </row>
    <row r="26" spans="1:7" x14ac:dyDescent="0.25">
      <c r="A26" s="19"/>
      <c r="B26" s="25"/>
      <c r="C26" s="2"/>
      <c r="D26" s="2"/>
      <c r="E26" s="9"/>
      <c r="G26" s="28"/>
    </row>
    <row r="27" spans="1:7" x14ac:dyDescent="0.25">
      <c r="A27" s="19" t="s">
        <v>51</v>
      </c>
      <c r="B27" s="25"/>
      <c r="C27" s="2"/>
      <c r="D27" s="2"/>
      <c r="E27" s="9"/>
      <c r="G27" s="28"/>
    </row>
    <row r="28" spans="1:7" x14ac:dyDescent="0.25">
      <c r="A28" s="19"/>
      <c r="B28" s="25"/>
      <c r="C28" s="2"/>
      <c r="D28" s="2"/>
      <c r="E28" s="9"/>
      <c r="G28" s="28"/>
    </row>
    <row r="29" spans="1:7" x14ac:dyDescent="0.25">
      <c r="A29" s="19" t="s">
        <v>52</v>
      </c>
      <c r="B29" s="25"/>
      <c r="C29" s="2"/>
      <c r="D29" s="2"/>
      <c r="E29" s="9"/>
      <c r="G29" s="28"/>
    </row>
    <row r="30" spans="1:7" x14ac:dyDescent="0.25">
      <c r="A30" s="2"/>
      <c r="B30" s="25"/>
      <c r="C30" s="2"/>
      <c r="D30" s="2"/>
      <c r="E30" s="9"/>
      <c r="G30" s="28"/>
    </row>
    <row r="31" spans="1:7" x14ac:dyDescent="0.25">
      <c r="A31" s="26" t="s">
        <v>39</v>
      </c>
      <c r="B31" s="2"/>
      <c r="C31" s="2"/>
      <c r="D31" s="2"/>
      <c r="E31" s="9"/>
    </row>
    <row r="32" spans="1:7" x14ac:dyDescent="0.25">
      <c r="A32" s="27" t="s">
        <v>40</v>
      </c>
      <c r="B32" s="2"/>
      <c r="C32" s="2"/>
      <c r="D32" s="2"/>
      <c r="E32" s="9"/>
    </row>
    <row r="33" spans="1:7" x14ac:dyDescent="0.25">
      <c r="A33" s="2" t="s">
        <v>41</v>
      </c>
      <c r="B33" s="2"/>
      <c r="C33" s="2"/>
      <c r="D33" s="2"/>
      <c r="E33" s="15"/>
      <c r="G33" s="28"/>
    </row>
    <row r="34" spans="1:7" x14ac:dyDescent="0.25">
      <c r="A34" s="2" t="s">
        <v>42</v>
      </c>
      <c r="B34" s="2"/>
      <c r="C34" s="2"/>
      <c r="D34" s="2"/>
      <c r="E34" s="15"/>
    </row>
    <row r="35" spans="1:7" x14ac:dyDescent="0.25">
      <c r="A35" s="2" t="s">
        <v>43</v>
      </c>
      <c r="B35" s="2"/>
      <c r="C35" s="2"/>
      <c r="D35" s="2"/>
      <c r="E35" s="2"/>
    </row>
    <row r="36" spans="1:7" x14ac:dyDescent="0.25">
      <c r="A36" s="2" t="s">
        <v>44</v>
      </c>
      <c r="B36" s="2"/>
      <c r="C36" s="2"/>
      <c r="D36" s="2"/>
      <c r="E36" s="2"/>
    </row>
    <row r="37" spans="1:7" x14ac:dyDescent="0.25">
      <c r="A37" s="2" t="s">
        <v>45</v>
      </c>
      <c r="B37" s="2"/>
      <c r="C37" s="2"/>
      <c r="D37" s="2"/>
      <c r="E37" s="2"/>
    </row>
    <row r="38" spans="1:7" x14ac:dyDescent="0.25">
      <c r="A38" s="2" t="s">
        <v>46</v>
      </c>
      <c r="B38" s="2"/>
      <c r="C38" s="2"/>
      <c r="D38" s="2"/>
      <c r="E38" s="2"/>
    </row>
    <row r="39" spans="1:7" x14ac:dyDescent="0.25">
      <c r="A39" s="2" t="s">
        <v>47</v>
      </c>
      <c r="B39" s="2"/>
      <c r="C39" s="2"/>
      <c r="D39" s="2"/>
      <c r="E39" s="2"/>
    </row>
    <row r="40" spans="1:7" x14ac:dyDescent="0.25">
      <c r="A40" s="2" t="s">
        <v>48</v>
      </c>
      <c r="B40" s="2"/>
      <c r="C40" s="2"/>
      <c r="D40" s="2"/>
      <c r="E40" s="2"/>
    </row>
    <row r="41" spans="1:7" x14ac:dyDescent="0.25">
      <c r="A41" s="2" t="s">
        <v>49</v>
      </c>
      <c r="B41" s="2"/>
      <c r="C41" s="2"/>
      <c r="D41" s="2"/>
      <c r="E41" s="2"/>
    </row>
    <row r="42" spans="1:7" x14ac:dyDescent="0.25">
      <c r="C42" s="2"/>
    </row>
    <row r="43" spans="1:7" x14ac:dyDescent="0.25">
      <c r="C43" s="2"/>
    </row>
    <row r="44" spans="1:7" x14ac:dyDescent="0.25">
      <c r="C44" s="2"/>
    </row>
  </sheetData>
  <sheetProtection algorithmName="SHA-512" hashValue="iCwn42tdvh2VcOTSJnIU3nAOm6pfCkZoG2sljeaoJeLQm87Duawt5e4B+kIOEO2usXGCoFFLT333mKd9P1oQ1A==" saltValue="WTIwSLRkAwmpWAAx3KvkZA==" spinCount="100000" sheet="1" objects="1" scenarios="1"/>
  <pageMargins left="0.23" right="0.16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(Straight Line)</vt:lpstr>
      <vt:lpstr>'APR (Straight Line)'!Print_Area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Viliami 'Akau'ola</dc:creator>
  <cp:lastModifiedBy>Viliami 'Akau'ola</cp:lastModifiedBy>
  <dcterms:created xsi:type="dcterms:W3CDTF">2017-09-14T05:11:21Z</dcterms:created>
  <dcterms:modified xsi:type="dcterms:W3CDTF">2017-10-31T00:56:07Z</dcterms:modified>
</cp:coreProperties>
</file>